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ables/table1.xml" ContentType="application/vnd.openxmlformats-officedocument.spreadsheetml.table+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hidePivotFieldList="1" defaultThemeVersion="124226"/>
  <mc:AlternateContent xmlns:mc="http://schemas.openxmlformats.org/markup-compatibility/2006">
    <mc:Choice Requires="x15">
      <x15ac:absPath xmlns:x15ac="http://schemas.microsoft.com/office/spreadsheetml/2010/11/ac" url="https://bwstiftungde.sharepoint.com/sites/BWS-Klimaschutzstiftung/Freigegebene Dokumente/Programmbereich/Klimaschutz/1.53300.00 Klimaschutz in BW/1.53301.00 Kultureinrichtungen/Ergebnisse/"/>
    </mc:Choice>
  </mc:AlternateContent>
  <xr:revisionPtr revIDLastSave="0" documentId="8_{BE397D91-1579-4F83-9EBA-683C5C7D693C}" xr6:coauthVersionLast="47" xr6:coauthVersionMax="47" xr10:uidLastSave="{00000000-0000-0000-0000-000000000000}"/>
  <bookViews>
    <workbookView xWindow="-110" yWindow="-110" windowWidth="25180" windowHeight="16140" tabRatio="837" firstSheet="13" activeTab="11" xr2:uid="{00000000-000D-0000-FFFF-FFFF00000000}"/>
  </bookViews>
  <sheets>
    <sheet name="Titelseite" sheetId="53" r:id="rId1"/>
    <sheet name="Inhalt" sheetId="3" r:id="rId2"/>
    <sheet name="Stammdaten" sheetId="1" r:id="rId3"/>
    <sheet name="Emissionsfaktoren" sheetId="2" r:id="rId4"/>
    <sheet name="Prozessflußbild" sheetId="52" r:id="rId5"/>
    <sheet name="Energie" sheetId="16" r:id="rId6"/>
    <sheet name="Kältemittel" sheetId="28" r:id="rId7"/>
    <sheet name="Wasser" sheetId="5" r:id="rId8"/>
    <sheet name="Abfall" sheetId="6" r:id="rId9"/>
    <sheet name="Dienstreisen" sheetId="30" r:id="rId10"/>
    <sheet name="Bezogene Güter" sheetId="10" r:id="rId11"/>
    <sheet name="Transport (Beschaffung)" sheetId="46" r:id="rId12"/>
    <sheet name="Anreise Besucher_innen" sheetId="51" r:id="rId13"/>
    <sheet name="Anreise Mitarbeitende" sheetId="43" r:id="rId14"/>
    <sheet name="Anreise Künstler &amp; Produktion" sheetId="44" r:id="rId15"/>
    <sheet name="Transport (nachgelagert)" sheetId="45" r:id="rId16"/>
    <sheet name="Datenqualität &amp; Unsicherheit" sheetId="41" r:id="rId17"/>
    <sheet name="THG-Bilanz" sheetId="38" r:id="rId18"/>
  </sheets>
  <definedNames>
    <definedName name="_xlnm._FilterDatabase" localSheetId="8" hidden="1">Abfall!$A$32:$N$37</definedName>
    <definedName name="Abfall">#REF!</definedName>
    <definedName name="_xlnm.Print_Area" localSheetId="8">Abfall!$A$1:$O$37</definedName>
    <definedName name="_xlnm.Print_Area" localSheetId="10">'Bezogene Güter'!$A$1:$L$30</definedName>
    <definedName name="_xlnm.Print_Area" localSheetId="5">Energie!$A$1:$M$41</definedName>
    <definedName name="_xlnm.Print_Area" localSheetId="1">Inhalt!$C$43</definedName>
    <definedName name="_xlnm.Print_Area" localSheetId="6">Kältemittel!$A$1:$M$50</definedName>
    <definedName name="_xlnm.Print_Area" localSheetId="2">Stammdaten!$A$1:$H$44</definedName>
    <definedName name="_xlnm.Print_Area" localSheetId="17">'THG-Bilanz'!$C$1:$J$120</definedName>
    <definedName name="_xlnm.Print_Area" localSheetId="7">Wasser!$A$1:$F$17</definedName>
    <definedName name="Emissionen">#REF!</definedName>
    <definedName name="Energieeffizienz">#REF!</definedName>
    <definedName name="Heiz_Prozess">#REF!</definedName>
    <definedName name="Material">#REF!</definedName>
    <definedName name="sonstige_Emissionen">#REF!</definedName>
    <definedName name="Strom">#REF!</definedName>
    <definedName name="Wass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4" l="1"/>
  <c r="E26" i="44"/>
  <c r="H86" i="38" a="1"/>
  <c r="H86" i="38"/>
  <c r="H87" i="38" a="1"/>
  <c r="H87" i="38" s="1"/>
  <c r="H88" i="38" a="1"/>
  <c r="H88" i="38"/>
  <c r="H89" i="38" a="1"/>
  <c r="H89" i="38" s="1"/>
  <c r="H85" i="38" a="1"/>
  <c r="H85" i="38" s="1"/>
  <c r="H57" i="38" a="1"/>
  <c r="H57" i="38"/>
  <c r="G16" i="38"/>
  <c r="H16" i="38" s="1" a="1"/>
  <c r="H16" i="38" s="1"/>
  <c r="G17" i="38"/>
  <c r="H17" i="38" s="1" a="1"/>
  <c r="H17" i="38" s="1"/>
  <c r="F20" i="10"/>
  <c r="D5" i="52" l="1"/>
  <c r="D4" i="52"/>
  <c r="I118" i="38"/>
  <c r="G12" i="38"/>
  <c r="E13" i="51"/>
  <c r="E23" i="2"/>
  <c r="E22" i="2"/>
  <c r="G96" i="38" l="1"/>
  <c r="H96" i="38" s="1" a="1"/>
  <c r="H96" i="38" s="1"/>
  <c r="G91" i="38"/>
  <c r="H91" i="38" s="1" a="1"/>
  <c r="H91" i="38" s="1"/>
  <c r="G92" i="38"/>
  <c r="H92" i="38" s="1" a="1"/>
  <c r="H92" i="38" s="1"/>
  <c r="G93" i="38"/>
  <c r="H93" i="38" s="1" a="1"/>
  <c r="H93" i="38" s="1"/>
  <c r="G94" i="38"/>
  <c r="H94" i="38" s="1" a="1"/>
  <c r="H94" i="38" s="1"/>
  <c r="G95" i="38"/>
  <c r="H95" i="38" s="1" a="1"/>
  <c r="H95" i="38" s="1"/>
  <c r="G82" i="38"/>
  <c r="H82" i="38" s="1" a="1"/>
  <c r="H82" i="38" s="1"/>
  <c r="G81" i="38"/>
  <c r="H81" i="38" s="1" a="1"/>
  <c r="H81" i="38" s="1"/>
  <c r="G14" i="38"/>
  <c r="G98" i="38"/>
  <c r="H98" i="38" s="1" a="1"/>
  <c r="H98" i="38" s="1"/>
  <c r="G99" i="38"/>
  <c r="H99" i="38" s="1" a="1"/>
  <c r="H99" i="38" s="1"/>
  <c r="G97" i="38"/>
  <c r="H97" i="38" s="1" a="1"/>
  <c r="H97" i="38" s="1"/>
  <c r="F16" i="44"/>
  <c r="E28" i="51"/>
  <c r="E25" i="51"/>
  <c r="E17" i="51"/>
  <c r="L18" i="28"/>
  <c r="K18" i="28"/>
  <c r="D34" i="6"/>
  <c r="D33" i="6"/>
  <c r="G105" i="38"/>
  <c r="H105" i="38" s="1" a="1"/>
  <c r="H105" i="38" s="1"/>
  <c r="G104" i="38"/>
  <c r="H104" i="38" s="1" a="1"/>
  <c r="H104" i="38" s="1"/>
  <c r="G103" i="38"/>
  <c r="H103" i="38" s="1" a="1"/>
  <c r="H103" i="38" s="1"/>
  <c r="G102" i="38"/>
  <c r="H102" i="38" s="1" a="1"/>
  <c r="H102" i="38" s="1"/>
  <c r="G101" i="38"/>
  <c r="H101" i="38" s="1" a="1"/>
  <c r="H101" i="38" s="1"/>
  <c r="G43" i="38"/>
  <c r="H43" i="38" s="1" a="1"/>
  <c r="H43" i="38" s="1"/>
  <c r="G44" i="38"/>
  <c r="H44" i="38" s="1" a="1"/>
  <c r="H44" i="38" s="1"/>
  <c r="E13" i="45"/>
  <c r="D13" i="45"/>
  <c r="D19" i="45" s="1"/>
  <c r="B13" i="45"/>
  <c r="C15" i="45"/>
  <c r="C15" i="46"/>
  <c r="C24" i="46" s="1"/>
  <c r="C11" i="5"/>
  <c r="E13" i="46"/>
  <c r="D13" i="46"/>
  <c r="D26" i="46" s="1"/>
  <c r="B13" i="46"/>
  <c r="B9" i="5"/>
  <c r="E9" i="5"/>
  <c r="E13" i="5" s="1"/>
  <c r="F13" i="5" s="1"/>
  <c r="D9" i="5"/>
  <c r="D13" i="5" s="1"/>
  <c r="F18" i="30"/>
  <c r="F24" i="30" s="1"/>
  <c r="G24" i="30" s="1"/>
  <c r="E18" i="30"/>
  <c r="E27" i="30" s="1"/>
  <c r="C18" i="30"/>
  <c r="E13" i="10"/>
  <c r="E20" i="10" s="1"/>
  <c r="D13" i="10"/>
  <c r="D19" i="10" s="1"/>
  <c r="B13" i="10"/>
  <c r="F14" i="6"/>
  <c r="F22" i="6" s="1"/>
  <c r="G22" i="6" s="1"/>
  <c r="E14" i="6"/>
  <c r="E19" i="6" s="1"/>
  <c r="C14" i="6"/>
  <c r="F24" i="28"/>
  <c r="F32" i="28" s="1"/>
  <c r="G32" i="28" s="1"/>
  <c r="E24" i="28"/>
  <c r="E34" i="28" s="1"/>
  <c r="C24" i="28"/>
  <c r="E8" i="16"/>
  <c r="E31" i="16" s="1"/>
  <c r="F31" i="16" s="1"/>
  <c r="D8" i="16"/>
  <c r="D39" i="16" s="1"/>
  <c r="B8" i="16"/>
  <c r="D35" i="6"/>
  <c r="E28" i="43"/>
  <c r="E33" i="43"/>
  <c r="E32" i="43"/>
  <c r="E31" i="43"/>
  <c r="E30" i="43"/>
  <c r="E29" i="43"/>
  <c r="E33" i="51"/>
  <c r="E32" i="51"/>
  <c r="E31" i="51"/>
  <c r="E30" i="51"/>
  <c r="E29" i="51"/>
  <c r="F25" i="51"/>
  <c r="E27" i="51"/>
  <c r="G85" i="38"/>
  <c r="G86" i="38"/>
  <c r="G87" i="38"/>
  <c r="G88" i="38"/>
  <c r="G89" i="38"/>
  <c r="G61" i="38"/>
  <c r="H61" i="38" s="1" a="1"/>
  <c r="H61" i="38" s="1"/>
  <c r="G62" i="38"/>
  <c r="H62" i="38" s="1" a="1"/>
  <c r="H62" i="38" s="1"/>
  <c r="G63" i="38"/>
  <c r="H63" i="38" s="1" a="1"/>
  <c r="H63" i="38" s="1"/>
  <c r="G64" i="38"/>
  <c r="H64" i="38" s="1" a="1"/>
  <c r="H64" i="38" s="1"/>
  <c r="G65" i="38"/>
  <c r="H65" i="38" s="1" a="1"/>
  <c r="H65" i="38" s="1"/>
  <c r="G66" i="38"/>
  <c r="H66" i="38" s="1" a="1"/>
  <c r="H66" i="38" s="1"/>
  <c r="F22" i="44"/>
  <c r="F21" i="44"/>
  <c r="F20" i="44"/>
  <c r="F19" i="44"/>
  <c r="F18" i="44"/>
  <c r="F17" i="44"/>
  <c r="F15" i="44"/>
  <c r="E27" i="44"/>
  <c r="E28" i="44"/>
  <c r="E12" i="44"/>
  <c r="C15" i="10"/>
  <c r="H116" i="38" l="1"/>
  <c r="H114" i="38"/>
  <c r="H108" i="38"/>
  <c r="H117" i="38"/>
  <c r="E37" i="28"/>
  <c r="E30" i="28"/>
  <c r="E28" i="10"/>
  <c r="F28" i="10" s="1"/>
  <c r="E24" i="10"/>
  <c r="F24" i="10" s="1"/>
  <c r="E39" i="28"/>
  <c r="D28" i="10"/>
  <c r="D25" i="10"/>
  <c r="E17" i="46"/>
  <c r="F17" i="46" s="1"/>
  <c r="D12" i="16"/>
  <c r="D17" i="16"/>
  <c r="E22" i="6"/>
  <c r="D32" i="16"/>
  <c r="D30" i="16"/>
  <c r="D18" i="16"/>
  <c r="D38" i="16"/>
  <c r="D22" i="16"/>
  <c r="E29" i="28"/>
  <c r="D23" i="10"/>
  <c r="D24" i="16"/>
  <c r="D29" i="16"/>
  <c r="D21" i="10"/>
  <c r="D37" i="16"/>
  <c r="E45" i="28"/>
  <c r="F23" i="6"/>
  <c r="G23" i="6" s="1"/>
  <c r="D20" i="10"/>
  <c r="E44" i="28"/>
  <c r="F26" i="30"/>
  <c r="G26" i="30" s="1"/>
  <c r="D29" i="46"/>
  <c r="F27" i="6"/>
  <c r="G27" i="6" s="1"/>
  <c r="F26" i="6"/>
  <c r="G26" i="6" s="1"/>
  <c r="D14" i="5"/>
  <c r="F25" i="6"/>
  <c r="G25" i="6" s="1"/>
  <c r="E19" i="10"/>
  <c r="F19" i="10" s="1"/>
  <c r="D28" i="46"/>
  <c r="E43" i="28"/>
  <c r="E36" i="28"/>
  <c r="E21" i="45"/>
  <c r="F21" i="45" s="1"/>
  <c r="E30" i="16"/>
  <c r="F30" i="16" s="1"/>
  <c r="F42" i="28"/>
  <c r="G42" i="28" s="1"/>
  <c r="F35" i="28"/>
  <c r="G35" i="28" s="1"/>
  <c r="F21" i="6"/>
  <c r="G21" i="6" s="1"/>
  <c r="E22" i="10"/>
  <c r="F22" i="10" s="1"/>
  <c r="E18" i="10"/>
  <c r="F18" i="10" s="1"/>
  <c r="E27" i="46"/>
  <c r="F27" i="46" s="1"/>
  <c r="D21" i="45"/>
  <c r="E23" i="10"/>
  <c r="F23" i="10" s="1"/>
  <c r="D21" i="46"/>
  <c r="D20" i="46"/>
  <c r="D13" i="16"/>
  <c r="E28" i="28"/>
  <c r="E42" i="28"/>
  <c r="E35" i="28"/>
  <c r="F19" i="6"/>
  <c r="G19" i="6" s="1"/>
  <c r="E26" i="10"/>
  <c r="F26" i="10" s="1"/>
  <c r="D18" i="10"/>
  <c r="E19" i="46"/>
  <c r="F19" i="46" s="1"/>
  <c r="D27" i="46"/>
  <c r="D17" i="45"/>
  <c r="E20" i="45"/>
  <c r="F20" i="45" s="1"/>
  <c r="E27" i="10"/>
  <c r="F27" i="10" s="1"/>
  <c r="E49" i="28"/>
  <c r="E41" i="28"/>
  <c r="E33" i="28"/>
  <c r="E17" i="10"/>
  <c r="F17" i="10" s="1"/>
  <c r="E25" i="10"/>
  <c r="F25" i="10" s="1"/>
  <c r="E21" i="10"/>
  <c r="F21" i="10" s="1"/>
  <c r="E32" i="30"/>
  <c r="D19" i="46"/>
  <c r="E19" i="45"/>
  <c r="F19" i="45" s="1"/>
  <c r="E47" i="28"/>
  <c r="E40" i="28"/>
  <c r="E32" i="28"/>
  <c r="D18" i="46"/>
  <c r="E18" i="45"/>
  <c r="F18" i="45" s="1"/>
  <c r="E46" i="28"/>
  <c r="F39" i="28"/>
  <c r="G39" i="28" s="1"/>
  <c r="E31" i="28"/>
  <c r="E29" i="10"/>
  <c r="F29" i="10" s="1"/>
  <c r="D17" i="46"/>
  <c r="D18" i="45"/>
  <c r="E26" i="30"/>
  <c r="F38" i="28"/>
  <c r="G38" i="28" s="1"/>
  <c r="F30" i="30"/>
  <c r="G30" i="30" s="1"/>
  <c r="E25" i="30"/>
  <c r="D21" i="16"/>
  <c r="D33" i="16"/>
  <c r="E17" i="16"/>
  <c r="F17" i="16" s="1"/>
  <c r="E48" i="28"/>
  <c r="F41" i="28"/>
  <c r="G41" i="28" s="1"/>
  <c r="E38" i="28"/>
  <c r="F30" i="28"/>
  <c r="G30" i="28" s="1"/>
  <c r="D17" i="10"/>
  <c r="D27" i="10"/>
  <c r="D24" i="10"/>
  <c r="E22" i="30"/>
  <c r="E30" i="30"/>
  <c r="E24" i="30"/>
  <c r="E14" i="5"/>
  <c r="F14" i="5" s="1"/>
  <c r="E26" i="46"/>
  <c r="F26" i="46" s="1"/>
  <c r="E17" i="45"/>
  <c r="F17" i="45" s="1"/>
  <c r="D20" i="45"/>
  <c r="F48" i="28"/>
  <c r="G48" i="28" s="1"/>
  <c r="F34" i="28"/>
  <c r="G34" i="28" s="1"/>
  <c r="F34" i="30"/>
  <c r="G34" i="30" s="1"/>
  <c r="E29" i="30"/>
  <c r="E23" i="30"/>
  <c r="E21" i="46"/>
  <c r="F21" i="46" s="1"/>
  <c r="E18" i="46"/>
  <c r="F18" i="46" s="1"/>
  <c r="E29" i="46"/>
  <c r="F29" i="46" s="1"/>
  <c r="F45" i="28"/>
  <c r="G45" i="28" s="1"/>
  <c r="F31" i="28"/>
  <c r="G31" i="28" s="1"/>
  <c r="F44" i="28"/>
  <c r="G44" i="28" s="1"/>
  <c r="F37" i="28"/>
  <c r="G37" i="28" s="1"/>
  <c r="F47" i="28"/>
  <c r="G47" i="28" s="1"/>
  <c r="F40" i="28"/>
  <c r="G40" i="28" s="1"/>
  <c r="F29" i="28"/>
  <c r="G29" i="28" s="1"/>
  <c r="E26" i="6"/>
  <c r="E34" i="30"/>
  <c r="E28" i="30"/>
  <c r="F33" i="28"/>
  <c r="G33" i="28" s="1"/>
  <c r="D25" i="16"/>
  <c r="F28" i="28"/>
  <c r="G28" i="28" s="1"/>
  <c r="F43" i="28"/>
  <c r="G43" i="28" s="1"/>
  <c r="F36" i="28"/>
  <c r="G36" i="28" s="1"/>
  <c r="D26" i="10"/>
  <c r="F33" i="30"/>
  <c r="G33" i="30" s="1"/>
  <c r="F27" i="30"/>
  <c r="G27" i="30" s="1"/>
  <c r="E20" i="46"/>
  <c r="F20" i="46" s="1"/>
  <c r="E28" i="46"/>
  <c r="F28" i="46" s="1"/>
  <c r="E31" i="30"/>
  <c r="F49" i="28"/>
  <c r="G49" i="28" s="1"/>
  <c r="F46" i="28"/>
  <c r="G46" i="28" s="1"/>
  <c r="D29" i="10"/>
  <c r="D22" i="10"/>
  <c r="E33" i="30"/>
  <c r="F32" i="30"/>
  <c r="G32" i="30" s="1"/>
  <c r="F29" i="30"/>
  <c r="G29" i="30" s="1"/>
  <c r="F23" i="30"/>
  <c r="G23" i="30" s="1"/>
  <c r="F22" i="30"/>
  <c r="G22" i="30" s="1"/>
  <c r="F31" i="30"/>
  <c r="G31" i="30" s="1"/>
  <c r="F28" i="30"/>
  <c r="G28" i="30" s="1"/>
  <c r="F25" i="30"/>
  <c r="G25" i="30" s="1"/>
  <c r="E18" i="6"/>
  <c r="F18" i="6"/>
  <c r="G18" i="6" s="1"/>
  <c r="E25" i="6"/>
  <c r="E21" i="6"/>
  <c r="F28" i="6"/>
  <c r="G28" i="6" s="1"/>
  <c r="F24" i="6"/>
  <c r="G24" i="6" s="1"/>
  <c r="F20" i="6"/>
  <c r="G20" i="6" s="1"/>
  <c r="E28" i="6"/>
  <c r="E24" i="6"/>
  <c r="E20" i="6"/>
  <c r="E27" i="6"/>
  <c r="E23" i="6"/>
  <c r="E26" i="16"/>
  <c r="F26" i="16" s="1"/>
  <c r="E16" i="16"/>
  <c r="F16" i="16" s="1"/>
  <c r="H14" i="38" s="1" a="1"/>
  <c r="H14" i="38" s="1"/>
  <c r="E25" i="16"/>
  <c r="F25" i="16" s="1"/>
  <c r="E38" i="16"/>
  <c r="F38" i="16" s="1"/>
  <c r="E21" i="16"/>
  <c r="F21" i="16" s="1"/>
  <c r="E24" i="16"/>
  <c r="F24" i="16" s="1"/>
  <c r="E29" i="16"/>
  <c r="F29" i="16" s="1"/>
  <c r="E23" i="16"/>
  <c r="F23" i="16" s="1"/>
  <c r="E39" i="16"/>
  <c r="F39" i="16" s="1"/>
  <c r="E37" i="16"/>
  <c r="F37" i="16" s="1"/>
  <c r="E22" i="16"/>
  <c r="F22" i="16" s="1"/>
  <c r="E32" i="16"/>
  <c r="F32" i="16" s="1"/>
  <c r="E13" i="16"/>
  <c r="F13" i="16" s="1"/>
  <c r="E34" i="16"/>
  <c r="F34" i="16" s="1"/>
  <c r="E12" i="16"/>
  <c r="F12" i="16" s="1"/>
  <c r="E18" i="16"/>
  <c r="F18" i="16" s="1"/>
  <c r="E33" i="16"/>
  <c r="F33" i="16" s="1"/>
  <c r="D23" i="16"/>
  <c r="D34" i="16"/>
  <c r="D16" i="16"/>
  <c r="D26" i="16"/>
  <c r="D31" i="16"/>
  <c r="E25" i="44"/>
  <c r="E29" i="44"/>
  <c r="E30" i="44"/>
  <c r="D16" i="6"/>
  <c r="G35" i="30" l="1"/>
  <c r="C10" i="16"/>
  <c r="G15" i="38"/>
  <c r="H15" i="38" s="1" a="1"/>
  <c r="H15" i="38" s="1"/>
  <c r="G18" i="38"/>
  <c r="H18" i="38" s="1" a="1"/>
  <c r="H18" i="38" s="1"/>
  <c r="G19" i="38"/>
  <c r="H19" i="38" s="1" a="1"/>
  <c r="H19" i="38" s="1"/>
  <c r="G20" i="38"/>
  <c r="H20" i="38" s="1" a="1"/>
  <c r="H20" i="38" s="1"/>
  <c r="G21" i="38"/>
  <c r="H21" i="38" s="1" a="1"/>
  <c r="H21" i="38" s="1"/>
  <c r="G22" i="38"/>
  <c r="H22" i="38" s="1" a="1"/>
  <c r="H22" i="38" s="1"/>
  <c r="G23" i="38"/>
  <c r="H23" i="38" s="1" a="1"/>
  <c r="H23" i="38" s="1"/>
  <c r="G24" i="38"/>
  <c r="H24" i="38" s="1" a="1"/>
  <c r="H24" i="38" s="1"/>
  <c r="G25" i="38"/>
  <c r="H25" i="38" s="1" a="1"/>
  <c r="H25" i="38" s="1"/>
  <c r="G26" i="38"/>
  <c r="H26" i="38" s="1" a="1"/>
  <c r="H26" i="38" s="1"/>
  <c r="G27" i="38"/>
  <c r="H27" i="38" s="1" a="1"/>
  <c r="H27" i="38" s="1"/>
  <c r="G28" i="38"/>
  <c r="H28" i="38" s="1" a="1"/>
  <c r="H28" i="38" s="1"/>
  <c r="G29" i="38"/>
  <c r="H29" i="38" s="1" a="1"/>
  <c r="H29" i="38" s="1"/>
  <c r="G48" i="38"/>
  <c r="H48" i="38" s="1" a="1"/>
  <c r="H48" i="38" s="1"/>
  <c r="G49" i="38"/>
  <c r="H49" i="38" s="1" a="1"/>
  <c r="H49" i="38" s="1"/>
  <c r="G50" i="38"/>
  <c r="H50" i="38" s="1" a="1"/>
  <c r="H50" i="38" s="1"/>
  <c r="G51" i="38"/>
  <c r="H51" i="38" s="1" a="1"/>
  <c r="H51" i="38" s="1"/>
  <c r="G52" i="38"/>
  <c r="H52" i="38" s="1" a="1"/>
  <c r="H52" i="38" s="1"/>
  <c r="G53" i="38"/>
  <c r="H53" i="38" s="1" a="1"/>
  <c r="H53" i="38" s="1"/>
  <c r="G54" i="38"/>
  <c r="H54" i="38" s="1" a="1"/>
  <c r="H54" i="38" s="1"/>
  <c r="G55" i="38"/>
  <c r="H55" i="38" s="1" a="1"/>
  <c r="H55" i="38" s="1"/>
  <c r="G56" i="38"/>
  <c r="H56" i="38" s="1" a="1"/>
  <c r="H56" i="38" s="1"/>
  <c r="G30" i="38"/>
  <c r="H30" i="38" s="1" a="1"/>
  <c r="H30" i="38" s="1"/>
  <c r="G31" i="38"/>
  <c r="H31" i="38" s="1" a="1"/>
  <c r="H31" i="38" s="1"/>
  <c r="G32" i="38"/>
  <c r="H32" i="38" s="1" a="1"/>
  <c r="H32" i="38" s="1"/>
  <c r="G33" i="38"/>
  <c r="H33" i="38" s="1" a="1"/>
  <c r="H33" i="38" s="1"/>
  <c r="G34" i="38"/>
  <c r="H34" i="38" s="1" a="1"/>
  <c r="H34" i="38" s="1"/>
  <c r="G35" i="38"/>
  <c r="H35" i="38" s="1" a="1"/>
  <c r="H35" i="38" s="1"/>
  <c r="G36" i="38"/>
  <c r="H36" i="38" s="1" a="1"/>
  <c r="H36" i="38" s="1"/>
  <c r="G37" i="38"/>
  <c r="H37" i="38" s="1" a="1"/>
  <c r="H37" i="38" s="1"/>
  <c r="G38" i="38"/>
  <c r="H38" i="38" s="1" a="1"/>
  <c r="H38" i="38" s="1"/>
  <c r="G39" i="38"/>
  <c r="H39" i="38" s="1" a="1"/>
  <c r="H39" i="38" s="1"/>
  <c r="G45" i="38"/>
  <c r="H45" i="38" s="1" a="1"/>
  <c r="H45" i="38" s="1"/>
  <c r="G46" i="38"/>
  <c r="H46" i="38" s="1" a="1"/>
  <c r="H46" i="38" s="1"/>
  <c r="G47" i="38"/>
  <c r="H47" i="38" s="1" a="1"/>
  <c r="H47" i="38" s="1"/>
  <c r="G70" i="38"/>
  <c r="H70" i="38" s="1" a="1"/>
  <c r="H70" i="38" s="1"/>
  <c r="G71" i="38"/>
  <c r="H71" i="38" s="1" a="1"/>
  <c r="H71" i="38" s="1"/>
  <c r="G72" i="38"/>
  <c r="H72" i="38" s="1" a="1"/>
  <c r="H72" i="38" s="1"/>
  <c r="G73" i="38"/>
  <c r="H73" i="38" s="1" a="1"/>
  <c r="H73" i="38" s="1"/>
  <c r="G57" i="38"/>
  <c r="G58" i="38"/>
  <c r="H58" i="38" s="1" a="1"/>
  <c r="H58" i="38" s="1"/>
  <c r="G59" i="38"/>
  <c r="H59" i="38" s="1" a="1"/>
  <c r="H59" i="38" s="1"/>
  <c r="G60" i="38"/>
  <c r="H60" i="38" s="1" a="1"/>
  <c r="H60" i="38" s="1"/>
  <c r="G67" i="38"/>
  <c r="H67" i="38" s="1" a="1"/>
  <c r="H67" i="38" s="1"/>
  <c r="G68" i="38"/>
  <c r="H68" i="38" s="1" a="1"/>
  <c r="H68" i="38" s="1"/>
  <c r="G69" i="38"/>
  <c r="H69" i="38" s="1" a="1"/>
  <c r="H69" i="38" s="1"/>
  <c r="G90" i="38"/>
  <c r="H90" i="38" s="1" a="1"/>
  <c r="H90" i="38" s="1"/>
  <c r="G75" i="38"/>
  <c r="H75" i="38" s="1" a="1"/>
  <c r="H75" i="38" s="1"/>
  <c r="G76" i="38"/>
  <c r="H76" i="38" s="1" a="1"/>
  <c r="H76" i="38" s="1"/>
  <c r="G77" i="38"/>
  <c r="H77" i="38" s="1" a="1"/>
  <c r="H77" i="38" s="1"/>
  <c r="G78" i="38"/>
  <c r="H78" i="38" s="1" a="1"/>
  <c r="H78" i="38" s="1"/>
  <c r="G79" i="38"/>
  <c r="H79" i="38" s="1" a="1"/>
  <c r="H79" i="38" s="1"/>
  <c r="G80" i="38"/>
  <c r="H80" i="38" s="1" a="1"/>
  <c r="H80" i="38" s="1"/>
  <c r="G83" i="38"/>
  <c r="H83" i="38" s="1" a="1"/>
  <c r="H83" i="38" s="1"/>
  <c r="G40" i="38"/>
  <c r="H40" i="38" s="1" a="1"/>
  <c r="H40" i="38" s="1"/>
  <c r="G41" i="38"/>
  <c r="H41" i="38" s="1" a="1"/>
  <c r="H41" i="38" s="1"/>
  <c r="G42" i="38"/>
  <c r="H42" i="38" s="1" a="1"/>
  <c r="H42" i="38" s="1"/>
  <c r="H112" i="38" l="1"/>
  <c r="H107" i="38"/>
  <c r="H115" i="38"/>
  <c r="H113" i="38"/>
  <c r="H111" i="38"/>
  <c r="H110" i="38"/>
  <c r="H109" i="38"/>
  <c r="C5" i="41"/>
  <c r="C4" i="41"/>
  <c r="H118" i="38" l="1"/>
  <c r="B4" i="45"/>
  <c r="I92" i="38" l="1"/>
  <c r="I93" i="38"/>
  <c r="I94" i="38"/>
  <c r="I101" i="38"/>
  <c r="I97" i="38"/>
  <c r="I86" i="38"/>
  <c r="I66" i="38"/>
  <c r="I58" i="38"/>
  <c r="I50" i="38"/>
  <c r="I42" i="38"/>
  <c r="I36" i="38"/>
  <c r="I28" i="38"/>
  <c r="I19" i="38"/>
  <c r="I96" i="38"/>
  <c r="I85" i="38"/>
  <c r="I73" i="38"/>
  <c r="I65" i="38"/>
  <c r="I57" i="38"/>
  <c r="I49" i="38"/>
  <c r="I41" i="38"/>
  <c r="I35" i="38"/>
  <c r="I27" i="38"/>
  <c r="I18" i="38"/>
  <c r="I91" i="38"/>
  <c r="I82" i="38"/>
  <c r="I71" i="38"/>
  <c r="I63" i="38"/>
  <c r="I55" i="38"/>
  <c r="I47" i="38"/>
  <c r="I33" i="38"/>
  <c r="I25" i="38"/>
  <c r="I14" i="38"/>
  <c r="I95" i="38"/>
  <c r="I83" i="38"/>
  <c r="I72" i="38"/>
  <c r="I64" i="38"/>
  <c r="I56" i="38"/>
  <c r="I48" i="38"/>
  <c r="I40" i="38"/>
  <c r="I34" i="38"/>
  <c r="I26" i="38"/>
  <c r="I15" i="38"/>
  <c r="I79" i="38"/>
  <c r="I104" i="38"/>
  <c r="I90" i="38"/>
  <c r="I81" i="38"/>
  <c r="I78" i="38"/>
  <c r="I70" i="38"/>
  <c r="I62" i="38"/>
  <c r="I54" i="38"/>
  <c r="I46" i="38"/>
  <c r="I32" i="38"/>
  <c r="I24" i="38"/>
  <c r="I22" i="38"/>
  <c r="I105" i="38"/>
  <c r="I89" i="38"/>
  <c r="I80" i="38"/>
  <c r="I77" i="38"/>
  <c r="I69" i="38"/>
  <c r="I61" i="38"/>
  <c r="I53" i="38"/>
  <c r="I45" i="38"/>
  <c r="I39" i="38"/>
  <c r="I31" i="38"/>
  <c r="I23" i="38"/>
  <c r="I103" i="38"/>
  <c r="I99" i="38"/>
  <c r="I88" i="38"/>
  <c r="I76" i="38"/>
  <c r="I68" i="38"/>
  <c r="I60" i="38"/>
  <c r="I52" i="38"/>
  <c r="I44" i="38"/>
  <c r="I38" i="38"/>
  <c r="I30" i="38"/>
  <c r="I21" i="38"/>
  <c r="I102" i="38"/>
  <c r="I98" i="38"/>
  <c r="I87" i="38"/>
  <c r="I75" i="38"/>
  <c r="I67" i="38"/>
  <c r="I59" i="38"/>
  <c r="I51" i="38"/>
  <c r="I43" i="38"/>
  <c r="I37" i="38"/>
  <c r="I29" i="38"/>
  <c r="I20" i="38"/>
  <c r="D5" i="44"/>
  <c r="L15" i="28" l="1"/>
  <c r="L16" i="28"/>
  <c r="L17" i="28"/>
  <c r="L19" i="28"/>
  <c r="L20" i="28"/>
  <c r="L21" i="28"/>
  <c r="L14" i="28"/>
  <c r="K21" i="28" l="1"/>
  <c r="K20" i="28"/>
  <c r="K19" i="28"/>
  <c r="K17" i="28"/>
  <c r="K16" i="28"/>
  <c r="K15" i="28"/>
  <c r="K14" i="28"/>
  <c r="K13" i="28"/>
  <c r="L13" i="28" s="1"/>
  <c r="B5" i="1" l="1"/>
  <c r="B5" i="46" l="1"/>
  <c r="B5" i="45"/>
  <c r="D31" i="6" l="1"/>
  <c r="D36" i="6"/>
  <c r="B4" i="46"/>
  <c r="D4" i="44"/>
  <c r="C5" i="43" l="1"/>
  <c r="C4" i="43"/>
  <c r="E13" i="43"/>
  <c r="E27" i="43" s="1"/>
  <c r="E17" i="43"/>
  <c r="D5" i="38" l="1"/>
  <c r="D4" i="2"/>
  <c r="B4" i="1"/>
  <c r="D6" i="38" l="1"/>
  <c r="D4" i="38"/>
  <c r="C5" i="28" l="1"/>
  <c r="C4" i="28"/>
  <c r="C5" i="6"/>
  <c r="C4" i="6"/>
  <c r="G5" i="30"/>
  <c r="C4" i="30"/>
  <c r="B4" i="16"/>
  <c r="F5" i="16"/>
  <c r="B4" i="3"/>
  <c r="B5" i="3"/>
  <c r="D26" i="28"/>
  <c r="B5" i="10"/>
  <c r="B4" i="10"/>
  <c r="D5" i="2"/>
  <c r="C4" i="5"/>
  <c r="C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Arqum</author>
  </authors>
  <commentList>
    <comment ref="A11" authorId="0" shapeId="0" xr:uid="{00000000-0006-0000-0200-000001000000}">
      <text>
        <r>
          <rPr>
            <sz val="10"/>
            <color indexed="81"/>
            <rFont val="Tahoma"/>
            <family val="2"/>
          </rPr>
          <t>Datum der letzten Änderung</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Toni S</author>
  </authors>
  <commentList>
    <comment ref="B12" authorId="0" shapeId="0" xr:uid="{80612D11-37F6-4377-8B79-8638E2465EA0}">
      <text>
        <r>
          <rPr>
            <b/>
            <sz val="11"/>
            <color indexed="81"/>
            <rFont val="Segoe UI"/>
            <family val="2"/>
          </rPr>
          <t>Für welches Jahr gilt der Umrechnungsfaktor?</t>
        </r>
        <r>
          <rPr>
            <sz val="11"/>
            <color indexed="81"/>
            <rFont val="Segoe UI"/>
            <family val="2"/>
          </rPr>
          <t xml:space="preserve">
z.B. wenn Faktoren für Strom 2023 veröffentlich sind, aber 
für 2022 gelten, dann bitte 2022 angeben.
Wenn Faktor für mehrere Jahre gültig sein sollte, 
dann das höchste Jahr angeben.
</t>
        </r>
      </text>
    </comment>
    <comment ref="A26" authorId="0" shapeId="0" xr:uid="{5680B489-1665-4D6A-B8A8-D3E35F9508C9}">
      <text>
        <r>
          <rPr>
            <sz val="11"/>
            <color indexed="81"/>
            <rFont val="Segoe UI"/>
            <family val="2"/>
          </rPr>
          <t>Bezeichnung des Faktors</t>
        </r>
      </text>
    </comment>
    <comment ref="B26" authorId="0" shapeId="0" xr:uid="{FA12672A-818D-410D-A855-C030DB46FF92}">
      <text>
        <r>
          <rPr>
            <b/>
            <sz val="11"/>
            <color indexed="81"/>
            <rFont val="Segoe UI"/>
            <family val="2"/>
          </rPr>
          <t>Für welches Jahr gilt der Emissionsfaktor?</t>
        </r>
        <r>
          <rPr>
            <sz val="11"/>
            <color indexed="81"/>
            <rFont val="Segoe UI"/>
            <family val="2"/>
          </rPr>
          <t xml:space="preserve">
z.B. wenn Faktoren für Strom 2023 veröffentlich sind, aber 
für 2022 gelten, dann bitte 2022 angeben.
Wenn Faktor für mehrere Jahre gültig sein sollte, 
dann das höchste Jahr angeben.
</t>
        </r>
      </text>
    </comment>
    <comment ref="C26" authorId="0" shapeId="0" xr:uid="{FA8F0167-E279-4D09-8582-81050A8CE178}">
      <text>
        <r>
          <rPr>
            <b/>
            <sz val="11"/>
            <color indexed="81"/>
            <rFont val="Segoe UI"/>
            <family val="2"/>
          </rPr>
          <t xml:space="preserve">Gilt der Faktor von der Erzeugung bis zur Verwertung? </t>
        </r>
        <r>
          <rPr>
            <sz val="11"/>
            <color indexed="81"/>
            <rFont val="Segoe UI"/>
            <family val="2"/>
          </rPr>
          <t xml:space="preserve">
"Direkt" für Scope 1 oder 2  Berechnungen (je nach Kategorie), also vornehmlich Abgase aus 
         Verbrennungen oder flüchtige Gase.
         Für Scope 2 Unterscheidung zwischen "Ortsbasiert Direkt" und "Marktbasiert Direkt"
"Vorkette" für Scope 3 Berechnungen von Strom, Wärme, Kraftstoffe (z.B. Produktion, Anlieferung)
         Für alle anderen Scope 3 Berechnungen wenn möglich "Vorkette (Cradle to Gate)" ermitteln.
         Falls nicht Cradle to Gate, dann Beschreibung bitte in Kommentar, nicht hier rein.
"Direkt + Vorkette" wenn es nicht getrennt werden kann.  
</t>
        </r>
      </text>
    </comment>
    <comment ref="D26" authorId="0" shapeId="0" xr:uid="{70FACF31-11EA-4279-BCF4-253EB90468C6}">
      <text>
        <r>
          <rPr>
            <b/>
            <sz val="11"/>
            <color indexed="81"/>
            <rFont val="Segoe UI"/>
            <family val="2"/>
          </rPr>
          <t>In welcher Einheit wird die Emissionsquelle gemessen?</t>
        </r>
        <r>
          <rPr>
            <sz val="11"/>
            <color indexed="81"/>
            <rFont val="Segoe UI"/>
            <family val="2"/>
          </rPr>
          <t xml:space="preserve">
Sollten für eine Emissionsquelle verschiedene Maße möglich sein 
(z.B. kann Gas in kWh, m³, kg gemessen werden), dann sollten  
mehrere Zeilen angelegt werden mit den Emissionsquellen-Bezeichnungen 
"Gas in kWh", "Gas in m³", "Gas in kg" und entsprechend auch Zahlenwert
und Bezugseinheit eintragen.</t>
        </r>
      </text>
    </comment>
    <comment ref="E26" authorId="0" shapeId="0" xr:uid="{6CAA3E9E-9CF9-4776-BF72-A94E326B2679}">
      <text>
        <r>
          <rPr>
            <b/>
            <sz val="11"/>
            <color indexed="81"/>
            <rFont val="Segoe UI"/>
            <family val="2"/>
          </rPr>
          <t>Numerischer Wert des Emissionsfaktors</t>
        </r>
        <r>
          <rPr>
            <sz val="11"/>
            <color indexed="81"/>
            <rFont val="Segoe UI"/>
            <family val="2"/>
          </rPr>
          <t xml:space="preserve">
Muss in der Einheit eingegeben werden, die 
in der Spalte rechts nebenan eingetragen ist.</t>
        </r>
      </text>
    </comment>
    <comment ref="F26" authorId="0" shapeId="0" xr:uid="{101BC17D-3374-4898-8470-97041177D68D}">
      <text>
        <r>
          <rPr>
            <b/>
            <sz val="11"/>
            <color indexed="81"/>
            <rFont val="Segoe UI"/>
            <family val="2"/>
          </rPr>
          <t>Die Einheit des Emissionsfaktors</t>
        </r>
        <r>
          <rPr>
            <sz val="11"/>
            <color indexed="81"/>
            <rFont val="Segoe UI"/>
            <family val="2"/>
          </rPr>
          <t xml:space="preserve">
Wie viel Treibhausgase entstehen pro Bezugseinheit?
Sollte immer Kilogramm CO2-Äquivalente (kg CO2e)
pro Bezugseinheit eingegeben werden.</t>
        </r>
      </text>
    </comment>
    <comment ref="G26" authorId="0" shapeId="0" xr:uid="{14A9CBC2-ACCF-4211-8027-9618B106A2DE}">
      <text>
        <r>
          <rPr>
            <b/>
            <sz val="11"/>
            <color indexed="81"/>
            <rFont val="Segoe UI"/>
            <family val="2"/>
          </rPr>
          <t>Aus welcher Quelle stammt der Faktor?</t>
        </r>
        <r>
          <rPr>
            <sz val="11"/>
            <color indexed="81"/>
            <rFont val="Segoe UI"/>
            <family val="2"/>
          </rPr>
          <t xml:space="preserve">
Möglichst öffentlich zugängliche Datenbanken
ohne Lizenzbeschränkung angeben. 
Die Standards fordern möglichst einheitliche 
Bezüge der Faktoren aus wenigen Quellen.
</t>
        </r>
      </text>
    </comment>
    <comment ref="H26" authorId="0" shapeId="0" xr:uid="{91ED12AA-3F94-44ED-9B2B-063CEED98484}">
      <text>
        <r>
          <rPr>
            <sz val="11"/>
            <color indexed="81"/>
            <rFont val="Segoe UI"/>
            <family val="2"/>
          </rPr>
          <t>Bei Bedarf können zusätzliche Informationen hier 
ergänzend eingefügt werden.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Arqum</author>
    <author>Arqum - Linda Böhringer</author>
  </authors>
  <commentList>
    <comment ref="A12" authorId="0" shapeId="0" xr:uid="{448F899C-55DA-4260-9F9D-D39AC1C28466}">
      <text>
        <r>
          <rPr>
            <sz val="9"/>
            <color indexed="81"/>
            <rFont val="Segoe UI"/>
            <family val="2"/>
          </rPr>
          <t xml:space="preserve">Hier bitte lediglich Strom aus herkömmlichen Quellen angeben. Ökostrom-Mengen können in Zeile 13 eingetragen werden.
</t>
        </r>
      </text>
    </comment>
    <comment ref="A28" authorId="0" shapeId="0" xr:uid="{6783840D-F929-4D48-A8A2-56A3374181D8}">
      <text>
        <r>
          <rPr>
            <sz val="9"/>
            <color indexed="81"/>
            <rFont val="Segoe UI"/>
            <family val="2"/>
          </rPr>
          <t xml:space="preserve">Die Krafstoffe beziehen sich auf die Fahrzeuge im Eigentum oder Leasingfahrzeuge.
</t>
        </r>
      </text>
    </comment>
    <comment ref="A33" authorId="1" shapeId="0" xr:uid="{00000000-0006-0000-0500-000004000000}">
      <text>
        <r>
          <rPr>
            <sz val="9"/>
            <color indexed="81"/>
            <rFont val="Tahoma"/>
            <family val="2"/>
          </rPr>
          <t xml:space="preserve">Stromverbrauch hier nur erfassen, sofern dieser nicht schon unter "Stromverbrauch" erfasst wird. (→ nur externes Aufladen)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Anna Katharina</author>
  </authors>
  <commentList>
    <comment ref="A49" authorId="0" shapeId="0" xr:uid="{00000000-0006-0000-1200-000001000000}">
      <text>
        <r>
          <rPr>
            <sz val="10"/>
            <color indexed="81"/>
            <rFont val="Tahoma"/>
            <family val="2"/>
          </rPr>
          <t>Hier kann noch ein weiteres Kältemittel ergänzt werden.
Dafür müssen dann jedoch auch die Umrechnungsfaktoren in den Stammdaten eingetragen werden.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Arqum</author>
  </authors>
  <commentList>
    <comment ref="B13" authorId="0" shapeId="0" xr:uid="{00000000-0006-0000-0600-000002000000}">
      <text>
        <r>
          <rPr>
            <sz val="10"/>
            <color indexed="81"/>
            <rFont val="Tahoma"/>
            <family val="2"/>
          </rPr>
          <t>1 m³ = 1000 Liter Wasser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B17" authorId="0" shapeId="0" xr:uid="{948EF74D-7CFB-4BD7-B8F9-844CA293FB37}">
      <text>
        <r>
          <rPr>
            <sz val="9"/>
            <color indexed="81"/>
            <rFont val="Segoe UI"/>
            <family val="2"/>
          </rPr>
          <t>Bitte aus Dropdown-Menü auswählen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C21" authorId="0" shapeId="0" xr:uid="{549D85AD-0156-4958-8C65-CBB4A9F44965}">
      <text>
        <r>
          <rPr>
            <b/>
            <sz val="9"/>
            <color indexed="81"/>
            <rFont val="Segoe UI"/>
            <family val="2"/>
          </rPr>
          <t xml:space="preserve">Pkm = Personenkilometer
</t>
        </r>
        <r>
          <rPr>
            <sz val="9"/>
            <color indexed="81"/>
            <rFont val="Segoe UI"/>
            <family val="2"/>
          </rPr>
          <t>Bsp. Fahrt von 2 Mitarbeitern in gemietetem PKW = Strecke x 2</t>
        </r>
      </text>
    </comment>
    <comment ref="A35" authorId="0" shapeId="0" xr:uid="{721052D0-3245-4A13-8B7A-52FD159B294D}">
      <text>
        <r>
          <rPr>
            <sz val="9"/>
            <color indexed="81"/>
            <rFont val="Segoe UI"/>
            <family val="2"/>
          </rPr>
          <t>Auf einheitliche Einheit achten!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A15" authorId="0" shapeId="0" xr:uid="{5A1E1CC2-B335-4A7A-B769-93EADAFA8E00}">
      <text>
        <r>
          <rPr>
            <b/>
            <sz val="9"/>
            <color indexed="81"/>
            <rFont val="Segoe UI"/>
            <family val="2"/>
          </rPr>
          <t>pro Jahr oder für betrachtete Veranstaltung</t>
        </r>
      </text>
    </comment>
    <comment ref="F18" authorId="0" shapeId="0" xr:uid="{0A504089-042B-4BEC-BA07-E438FDB3081B}">
      <text>
        <r>
          <rPr>
            <b/>
            <sz val="9"/>
            <color indexed="81"/>
            <rFont val="Segoe UI"/>
            <family val="2"/>
          </rPr>
          <t>Bsp.: 2 Besuchende 5 km + 1 Besuchender 3 km = 13 Pkm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F19" authorId="0" shapeId="0" xr:uid="{E144DF97-4848-439F-BD08-3A63275AED47}">
      <text>
        <r>
          <rPr>
            <b/>
            <sz val="9"/>
            <color indexed="81"/>
            <rFont val="Segoe UI"/>
            <family val="2"/>
          </rPr>
          <t>Bsp.: 2 MA 5 km + 1 MA 3 km = 13 Pkm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G12" authorId="0" shapeId="0" xr:uid="{25FE7759-05DF-4CA8-9F6D-26E251B57420}">
      <text>
        <r>
          <rPr>
            <sz val="9"/>
            <color indexed="81"/>
            <rFont val="Segoe UI"/>
            <family val="2"/>
          </rPr>
          <t xml:space="preserve">    A / hoch: Es liegen vollständige, plausible Aktivitätsdaten und deren Nachweise vor (Primärquelle)
    B / mittel: Es liegen vollständige, plausible Aktivitätsdaten und deren Nachweise für einen belastbaren Richtwert vor (Sekundärquelle)
    C / gering: Es liegen erste (lückenhafte) Informationen und Nachweise vor, die zur abschätzenden Berechnung der Aktivitätsdaten herangezogen werden können. Oder: Mangels Daten für das betroffene Jahr wurde der Durchschnitt über die Werte der Vorjahre gebildet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Linda Boehringer | Arqum</author>
  </authors>
  <commentList>
    <comment ref="D31" authorId="0" shapeId="0" xr:uid="{0BB3287A-44CE-498C-B739-47394089DF1D}">
      <text>
        <r>
          <rPr>
            <sz val="9"/>
            <color indexed="81"/>
            <rFont val="Segoe UI"/>
            <family val="2"/>
          </rPr>
          <t>Es liegt kein Versorgerspezifischer Vorketten-Faktor vor, sodass die Emissionen lediglich nach location-based Ansatz bewertet werden.</t>
        </r>
      </text>
    </comment>
    <comment ref="D32" authorId="0" shapeId="0" xr:uid="{BA3E538A-F0EC-41F1-ABC6-D49959718A01}">
      <text>
        <r>
          <rPr>
            <sz val="9"/>
            <color indexed="81"/>
            <rFont val="Segoe UI"/>
            <family val="2"/>
          </rPr>
          <t>Es liegt kein Versorgerspezifischer Vorketten-Faktor vor, sodass die Emissionen lediglich nach location-based Ansatz bewertet werden.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<sst xmlns="http://schemas.openxmlformats.org/spreadsheetml/2006/main" count="1049" uniqueCount="384">
  <si>
    <t>Klimaschutz in Kultureinrichtungen</t>
  </si>
  <si>
    <t>THG-Bilanz auf Projektebene (PCF)</t>
  </si>
  <si>
    <t>Hinweis zur Anwendung: Das vorliegende Dokument ist Teil des Baukastens zum Programm "Klimaschutz in Kultureinrichtungen". Erläuterungen zur Anwendung des Dokuments sind dem beiliegenden Leitfaden zu entnehmen.</t>
  </si>
  <si>
    <t>Legende</t>
  </si>
  <si>
    <t>Markierungen Tabellenblätter</t>
  </si>
  <si>
    <t>Organisatorische Inhalte &amp; Ergebnisse</t>
  </si>
  <si>
    <t>Begleitprozesse</t>
  </si>
  <si>
    <t>Vorbereitungsprozessschritte</t>
  </si>
  <si>
    <t>Umsetzungsprozessschritte</t>
  </si>
  <si>
    <t>Nachbereitungsprozessschritte</t>
  </si>
  <si>
    <t>Markierung Eingabezellen</t>
  </si>
  <si>
    <t>Wird von der Institution ausgefüllt</t>
  </si>
  <si>
    <t>Inhalte werden automatisch berechnet (Formeln hinterlegt)</t>
  </si>
  <si>
    <t>Inhalte sind unveränderlich</t>
  </si>
  <si>
    <t>Inhalte gehen direkt in das Tabellenblatt "THG-Bilanz" ein</t>
  </si>
  <si>
    <t>Hinweis zu den abgedeckten Emissionsquellen</t>
  </si>
  <si>
    <t xml:space="preserve">Die Projektbilanzierung wurde im Rahmen des Programms "Klimaschutz in Kultureinrichtungen" pilothaft für drei Projekte erprobt. Die vorliegende Vorlage umfasst die in diesen Projekten relevanten Emissionsquellen. </t>
  </si>
  <si>
    <t>Das vorliegende Dokument ist ein Hilfsmittel für die Einführung der grundlegenden Inhalte eines Klimamanagements in Kultureinrichtungen und wurde im Rahmen des Programms "Klimaschutz in Kultureinrichtungen", welches im Zeitraum 2022 - 2023 durchgeführt wurde, erarbeitet. Für die Richtigkeit und Vollständigkeit von Daten und Ergebnissen ist die anwendende Einrichtung verantwortlich. Die Nutzung der errechenten Ergebnisse erfolgt auf eigenes Risiko der eanwendenden Einrichtung.</t>
  </si>
  <si>
    <t>Inhaltsübersicht</t>
  </si>
  <si>
    <t>Institution:</t>
  </si>
  <si>
    <t>Datum:</t>
  </si>
  <si>
    <t>Register</t>
  </si>
  <si>
    <t>Verknüpfung</t>
  </si>
  <si>
    <t>Stand</t>
  </si>
  <si>
    <t>Allgemeines</t>
  </si>
  <si>
    <t>Stammdaten</t>
  </si>
  <si>
    <t>Link</t>
  </si>
  <si>
    <t>Emissionsfaktoren</t>
  </si>
  <si>
    <t>Prozessflussbild</t>
  </si>
  <si>
    <t>Daten</t>
  </si>
  <si>
    <t>Energie</t>
  </si>
  <si>
    <t>Offen</t>
  </si>
  <si>
    <t>Wasser</t>
  </si>
  <si>
    <t>Abfall</t>
  </si>
  <si>
    <t>Kältemittel</t>
  </si>
  <si>
    <t>Dienstreisen</t>
  </si>
  <si>
    <t>Bezogene Güter</t>
  </si>
  <si>
    <t>Transporte (Beschaffung)</t>
  </si>
  <si>
    <t>Anreise Besucher*innen</t>
  </si>
  <si>
    <t>Anreise Mitarbeitende</t>
  </si>
  <si>
    <t>Anreise Künstler &amp; Produktionsteam</t>
  </si>
  <si>
    <t>Transporte (nachgelagert)</t>
  </si>
  <si>
    <t>Datenqualität</t>
  </si>
  <si>
    <t>Auswertung der Daten</t>
  </si>
  <si>
    <t>THG-Bilanz</t>
  </si>
  <si>
    <t>Eingabe der Stammdaten</t>
  </si>
  <si>
    <t>zurück zum Inhalt</t>
  </si>
  <si>
    <t>Verwendeter Standard</t>
  </si>
  <si>
    <t>Bearbeitungsdatum (letzte Änderung)</t>
  </si>
  <si>
    <t>Daten der Institution</t>
  </si>
  <si>
    <t>Institution / Haus</t>
  </si>
  <si>
    <t>Adresse</t>
  </si>
  <si>
    <t>Telefon</t>
  </si>
  <si>
    <t>Verantwortliche Mitarbeitende</t>
  </si>
  <si>
    <t>Bilanzierungsrahmen</t>
  </si>
  <si>
    <t>Die erhobenen Daten beziehen sich auf folgendes Jahr:</t>
  </si>
  <si>
    <t>20xx</t>
  </si>
  <si>
    <t xml:space="preserve">Zu bilanzierende Veranstaltung/Produktion </t>
  </si>
  <si>
    <t>Name der Veranstaltung/Produktion, Ort, Zeitraum</t>
  </si>
  <si>
    <t>zb.
Museumsausstellung "XY"
Musterstraße XX, XXXXX Musterstadt, DE
vom tt.mm.jjjj bis tt.mm.jjjj</t>
  </si>
  <si>
    <t>Analyseeinheit/Funktionelle Einheit</t>
  </si>
  <si>
    <t>Menge des Produkt, für die das Ergebnis gilt</t>
  </si>
  <si>
    <t>zb.
Museumsaustellung "XY" mit der Dauer von "XX Monaten"; Emissionen je Ausstellungstag</t>
  </si>
  <si>
    <t>Allokation</t>
  </si>
  <si>
    <t>Die hier dargestellte Allokationsmethodik wird zur Allokation des Großteils der Unternehmensdaten auf die oben genannte Produktion angewandt. Falls Allokationen im Einzelfall davon abweichen, ist dies im entsprechenden Tabellenblatt gekennzeichnet.</t>
  </si>
  <si>
    <t>Allokation Beschreibung</t>
  </si>
  <si>
    <t>Allokationswert</t>
  </si>
  <si>
    <t>zb. Die Allokation wurde auf Basis des Verhältnis des Umsatzes der Ausstellung zum Gesamtjahresumsatz der Organisation vorgenommen</t>
  </si>
  <si>
    <t>zb. ökonomische Allokation</t>
  </si>
  <si>
    <t>Systemgrenze</t>
  </si>
  <si>
    <t>z.B. Cradle-to-grave</t>
  </si>
  <si>
    <t>Hinweise:</t>
  </si>
  <si>
    <t>Die Emissionsfaktor für Strom und Fernwärme sind den entsprechenden Jahresrechnung zu entnehmen.</t>
  </si>
  <si>
    <t>Umrechnungsfaktoren</t>
  </si>
  <si>
    <t>Bezeichnung</t>
  </si>
  <si>
    <t>Bezugsjahr</t>
  </si>
  <si>
    <t>Basis-Einheit</t>
  </si>
  <si>
    <t xml:space="preserve">Faktor  </t>
  </si>
  <si>
    <t>Einheit Umrech-nungsfaktor</t>
  </si>
  <si>
    <t>Quelle</t>
  </si>
  <si>
    <t>Heizöl (leicht)</t>
  </si>
  <si>
    <t>Liter</t>
  </si>
  <si>
    <t>kWh/Liter</t>
  </si>
  <si>
    <t>Gemis</t>
  </si>
  <si>
    <t>Gas</t>
  </si>
  <si>
    <t>m³</t>
  </si>
  <si>
    <t>kWh/m³</t>
  </si>
  <si>
    <t>Flüssiggas - Propan</t>
  </si>
  <si>
    <t>kg</t>
  </si>
  <si>
    <t>kWh/kg</t>
  </si>
  <si>
    <t>Holz-Pellets</t>
  </si>
  <si>
    <t>Hackschnitzel</t>
  </si>
  <si>
    <t>Diesel</t>
  </si>
  <si>
    <t>Benzin</t>
  </si>
  <si>
    <t>Erdgas (CNG)</t>
  </si>
  <si>
    <t>Autogas (LPG)</t>
  </si>
  <si>
    <t xml:space="preserve">Stromverbrauch Betriebsmittel je Arbeitsplatz </t>
  </si>
  <si>
    <t>h</t>
  </si>
  <si>
    <t>kW/h</t>
  </si>
  <si>
    <t>EcoAct (2020), Homeworking emissions Whitepaper</t>
  </si>
  <si>
    <t>Stromverbrauch Beleuchtung je Arbeitsplatz</t>
  </si>
  <si>
    <t>Emissionsquelle</t>
  </si>
  <si>
    <t>Bezugseinheit</t>
  </si>
  <si>
    <t>Emissionsfaktor</t>
  </si>
  <si>
    <t>Einheit</t>
  </si>
  <si>
    <t>Kommentar</t>
  </si>
  <si>
    <t>Beispiel eines ausgefüllten Prozessflussbilds für eine Ausstellung:</t>
  </si>
  <si>
    <t>Nicht zurechenbare Input-Prozessströme</t>
  </si>
  <si>
    <t>Anreise Mitarbeitende, Stromverbrauch Büroflächen</t>
  </si>
  <si>
    <t>Wasserverbrauch Sanitäreinrichtungen</t>
  </si>
  <si>
    <t>Speicherung Dokumentation</t>
  </si>
  <si>
    <t>-</t>
  </si>
  <si>
    <t>Zurechenbare Input-Prozessströme</t>
  </si>
  <si>
    <t xml:space="preserve">Dienstreisen
</t>
  </si>
  <si>
    <t xml:space="preserve">Rücktransporte
</t>
  </si>
  <si>
    <t>Prozessschritte</t>
  </si>
  <si>
    <t>z.B. Vorbereitung</t>
  </si>
  <si>
    <t>z.B. Durchführung</t>
  </si>
  <si>
    <t>z.B. Nachbereitung</t>
  </si>
  <si>
    <t>Konzeption</t>
  </si>
  <si>
    <t>Vorbereitung</t>
  </si>
  <si>
    <t>Durchführung</t>
  </si>
  <si>
    <t>Nachbereitung</t>
  </si>
  <si>
    <t>Zurechenbare Output-Prozessströme</t>
  </si>
  <si>
    <t>Abfall Verpackungs-material</t>
  </si>
  <si>
    <t>Abfall Besucher Ausstellungsraum</t>
  </si>
  <si>
    <t>Abfall Abbau</t>
  </si>
  <si>
    <t>Nicht zurechenbare Ouput-Prozessströme</t>
  </si>
  <si>
    <t>Abfall Gemeinfläche</t>
  </si>
  <si>
    <t>Abfall Verwaltung</t>
  </si>
  <si>
    <t>Energiedaten (Begleitprozesse)</t>
  </si>
  <si>
    <t>Allokationsverfahren</t>
  </si>
  <si>
    <t>Allokationsbeschreibung</t>
  </si>
  <si>
    <t>Allokations
wert</t>
  </si>
  <si>
    <t xml:space="preserve"> </t>
  </si>
  <si>
    <t>MENGENERFASSUNG</t>
  </si>
  <si>
    <t>Stromverbrauch</t>
  </si>
  <si>
    <t>Gesamtmenge</t>
  </si>
  <si>
    <t>allozierte Menge</t>
  </si>
  <si>
    <t>Strom (konventionell = außer Ökostrom)</t>
  </si>
  <si>
    <t>kWh</t>
  </si>
  <si>
    <t>Ökostrom</t>
  </si>
  <si>
    <t>Heizenergie</t>
  </si>
  <si>
    <t>Heizöl</t>
  </si>
  <si>
    <t>Erdgas</t>
  </si>
  <si>
    <r>
      <t>m</t>
    </r>
    <r>
      <rPr>
        <vertAlign val="superscript"/>
        <sz val="10"/>
        <rFont val="Verdana"/>
        <family val="2"/>
      </rPr>
      <t>3</t>
    </r>
  </si>
  <si>
    <t xml:space="preserve">Fernwärme </t>
  </si>
  <si>
    <t>Prozessenergie</t>
  </si>
  <si>
    <t>Heizöl (Input in Anlage)</t>
  </si>
  <si>
    <t>Erdgas (Input in Anlage)</t>
  </si>
  <si>
    <t>Flüssiggas - Propan (z.B. Gasflaschen)</t>
  </si>
  <si>
    <t>Notstromaggregate - Heizöl</t>
  </si>
  <si>
    <t>Notstromaggregate - Erdgas</t>
  </si>
  <si>
    <t>Notstromaggregate - Diesel</t>
  </si>
  <si>
    <t>Kraftstoffe</t>
  </si>
  <si>
    <t>Strom extern</t>
  </si>
  <si>
    <t>Wasserstoff</t>
  </si>
  <si>
    <t>Biogene Energieträger</t>
  </si>
  <si>
    <t>Biogas</t>
  </si>
  <si>
    <t>Holz (Pellets)</t>
  </si>
  <si>
    <t>Kältemittel (Begleitprozess)</t>
  </si>
  <si>
    <t>Hinweis:</t>
  </si>
  <si>
    <r>
      <t>Zunächst sind die in der Organnisation vorhandenen Kälteanlagen in unten stehendes Kataster (ab Zeile 13) aufzunehmen.
Danach werden die Verluste an Kältemitteln erfasst (zweite Tabelle). Die Verluste entsprechen den nachgefüllten Kältemittelmengen, welche den Wartungsbüchern der Kälteanalagen entnommen werden können. Entweicht dem Kühlkreislauf Kältemittel, gelangen Emissionen in die Atmosphäre, die deutlich klimawirksamer sind als CO</t>
    </r>
    <r>
      <rPr>
        <vertAlign val="subscript"/>
        <sz val="10"/>
        <color indexed="10"/>
        <rFont val="Verdana"/>
        <family val="2"/>
      </rPr>
      <t>2</t>
    </r>
    <r>
      <rPr>
        <sz val="10"/>
        <color indexed="10"/>
        <rFont val="Verdana"/>
        <family val="2"/>
      </rPr>
      <t xml:space="preserve">. </t>
    </r>
  </si>
  <si>
    <t>Kälteanlagenkataster</t>
  </si>
  <si>
    <r>
      <t>Dichtigkeitskontrollenpflichtig sind Anlagen ab 5t CO</t>
    </r>
    <r>
      <rPr>
        <b/>
        <vertAlign val="subscript"/>
        <sz val="10"/>
        <rFont val="Arial"/>
        <family val="2"/>
      </rPr>
      <t>2</t>
    </r>
    <r>
      <rPr>
        <b/>
        <sz val="10"/>
        <rFont val="Arial"/>
        <family val="2"/>
      </rPr>
      <t>e</t>
    </r>
  </si>
  <si>
    <t>Anlagen-Typ</t>
  </si>
  <si>
    <t>Anlagen-Nummer</t>
  </si>
  <si>
    <t>eingesetztes 
Kältemittel</t>
  </si>
  <si>
    <t>Kältemittelfüllmenge 
(kg)</t>
  </si>
  <si>
    <t>GWP-Faktor</t>
  </si>
  <si>
    <r>
      <t>Emissionen in CO</t>
    </r>
    <r>
      <rPr>
        <b/>
        <vertAlign val="subscript"/>
        <sz val="10"/>
        <rFont val="Verdana"/>
        <family val="2"/>
      </rPr>
      <t>2</t>
    </r>
    <r>
      <rPr>
        <b/>
        <sz val="10"/>
        <rFont val="Verdana"/>
        <family val="2"/>
      </rPr>
      <t>e</t>
    </r>
  </si>
  <si>
    <t>Ergebnis der Kontrolle</t>
  </si>
  <si>
    <t>Nachgefüllte Menge an Kältemitteln</t>
  </si>
  <si>
    <r>
      <t>R-11</t>
    </r>
    <r>
      <rPr>
        <sz val="10"/>
        <rFont val="Verdana"/>
        <family val="2"/>
      </rPr>
      <t xml:space="preserve"> Trichlorfluormethan</t>
    </r>
  </si>
  <si>
    <r>
      <t>R-12</t>
    </r>
    <r>
      <rPr>
        <sz val="10"/>
        <rFont val="Verdana"/>
        <family val="2"/>
      </rPr>
      <t xml:space="preserve"> Dichlordifluormethan</t>
    </r>
  </si>
  <si>
    <r>
      <t>R-22</t>
    </r>
    <r>
      <rPr>
        <sz val="10"/>
        <rFont val="Verdana"/>
        <family val="2"/>
      </rPr>
      <t xml:space="preserve"> Chlordifluormethan</t>
    </r>
  </si>
  <si>
    <r>
      <t>R-32</t>
    </r>
    <r>
      <rPr>
        <sz val="10"/>
        <rFont val="Verdana"/>
        <family val="2"/>
      </rPr>
      <t xml:space="preserve"> Difluormethan</t>
    </r>
  </si>
  <si>
    <r>
      <t>R-113</t>
    </r>
    <r>
      <rPr>
        <sz val="10"/>
        <rFont val="Verdana"/>
        <family val="2"/>
      </rPr>
      <t xml:space="preserve"> Trichlortrifluorethan</t>
    </r>
  </si>
  <si>
    <r>
      <t>R-123</t>
    </r>
    <r>
      <rPr>
        <sz val="10"/>
        <rFont val="Verdana"/>
        <family val="2"/>
      </rPr>
      <t xml:space="preserve"> Dichlortrifluorethan</t>
    </r>
  </si>
  <si>
    <r>
      <t>R-124</t>
    </r>
    <r>
      <rPr>
        <sz val="10"/>
        <rFont val="Verdana"/>
        <family val="2"/>
      </rPr>
      <t xml:space="preserve"> Chlortetrafluorethan</t>
    </r>
  </si>
  <si>
    <r>
      <t>R-125</t>
    </r>
    <r>
      <rPr>
        <sz val="10"/>
        <rFont val="Verdana"/>
        <family val="2"/>
      </rPr>
      <t xml:space="preserve"> Pentafluorethan</t>
    </r>
  </si>
  <si>
    <r>
      <t>R-134a</t>
    </r>
    <r>
      <rPr>
        <sz val="10"/>
        <rFont val="Verdana"/>
        <family val="2"/>
      </rPr>
      <t xml:space="preserve"> Tetrafluorethan</t>
    </r>
  </si>
  <si>
    <r>
      <t>R-143a</t>
    </r>
    <r>
      <rPr>
        <sz val="10"/>
        <rFont val="Verdana"/>
        <family val="2"/>
      </rPr>
      <t xml:space="preserve"> Trifluorethan</t>
    </r>
  </si>
  <si>
    <r>
      <t>R-152a</t>
    </r>
    <r>
      <rPr>
        <sz val="10"/>
        <rFont val="Verdana"/>
        <family val="2"/>
      </rPr>
      <t xml:space="preserve"> Difluorethan</t>
    </r>
  </si>
  <si>
    <r>
      <t>R-401A</t>
    </r>
    <r>
      <rPr>
        <sz val="10"/>
        <rFont val="Verdana"/>
        <family val="2"/>
      </rPr>
      <t xml:space="preserve"> (53%R-22, 34% R-124, 13% R-152a)</t>
    </r>
  </si>
  <si>
    <r>
      <t>R-401B</t>
    </r>
    <r>
      <rPr>
        <sz val="10"/>
        <rFont val="Verdana"/>
        <family val="2"/>
      </rPr>
      <t xml:space="preserve"> (61% R-22, 28% R-124, 11% R-152a)</t>
    </r>
  </si>
  <si>
    <r>
      <t>R-402A</t>
    </r>
    <r>
      <rPr>
        <sz val="10"/>
        <rFont val="Verdana"/>
        <family val="2"/>
      </rPr>
      <t xml:space="preserve"> (38% R-22, 60% R-125, 2% R-290)</t>
    </r>
  </si>
  <si>
    <r>
      <t>R-404A</t>
    </r>
    <r>
      <rPr>
        <sz val="10"/>
        <rFont val="Verdana"/>
        <family val="2"/>
      </rPr>
      <t xml:space="preserve"> (44% R-125, 52% R-143a, R-134a)</t>
    </r>
  </si>
  <si>
    <r>
      <t>R-407A</t>
    </r>
    <r>
      <rPr>
        <sz val="10"/>
        <rFont val="Verdana"/>
        <family val="2"/>
      </rPr>
      <t xml:space="preserve"> (20% R-32, 40% R-125, 40% R-134a)</t>
    </r>
  </si>
  <si>
    <r>
      <t>R-407C</t>
    </r>
    <r>
      <rPr>
        <sz val="10"/>
        <rFont val="Verdana"/>
        <family val="2"/>
      </rPr>
      <t xml:space="preserve"> (23% R-32, 25% R-125, 52% R-134a)</t>
    </r>
  </si>
  <si>
    <r>
      <t xml:space="preserve">R-410A </t>
    </r>
    <r>
      <rPr>
        <sz val="10"/>
        <rFont val="Verdana"/>
        <family val="2"/>
      </rPr>
      <t>(50% R-32, 50% R-125)</t>
    </r>
  </si>
  <si>
    <r>
      <t>R-502</t>
    </r>
    <r>
      <rPr>
        <sz val="10"/>
        <rFont val="Verdana"/>
        <family val="2"/>
      </rPr>
      <t xml:space="preserve"> (48,8% R-22, 51,2% R-115)</t>
    </r>
  </si>
  <si>
    <r>
      <t>R-507</t>
    </r>
    <r>
      <rPr>
        <sz val="10"/>
        <rFont val="Verdana"/>
        <family val="2"/>
      </rPr>
      <t xml:space="preserve"> (45% R-125, 55% R-143)</t>
    </r>
  </si>
  <si>
    <r>
      <t>R-744</t>
    </r>
    <r>
      <rPr>
        <sz val="10"/>
        <rFont val="Verdana"/>
        <family val="2"/>
      </rPr>
      <t xml:space="preserve"> Kohlenstoffdioxid</t>
    </r>
  </si>
  <si>
    <t>Wasserdaten (Begleitprozess)</t>
  </si>
  <si>
    <t>Frischwasser</t>
  </si>
  <si>
    <t>Abwasser</t>
  </si>
  <si>
    <t>Abfalldaten (Begleitprozess)</t>
  </si>
  <si>
    <r>
      <t>Hinweise</t>
    </r>
    <r>
      <rPr>
        <i/>
        <sz val="10"/>
        <color indexed="10"/>
        <rFont val="Verdana"/>
        <family val="2"/>
      </rPr>
      <t xml:space="preserve">: </t>
    </r>
  </si>
  <si>
    <t>Bitte für alle Fraktion die Abfallmengen in kg oder t angeben (einheitliche Einheit).</t>
  </si>
  <si>
    <t xml:space="preserve">Im Feld "Verbleib" sollte aus dem Dropdown-Menü ausgewählt werden, ob die Fraktion ins Recycling geht, in die Deponie oder verbrannt wird (thermische Verwertung). 
</t>
  </si>
  <si>
    <t>Diese Information kann beim Entsorger erfragt werden. Die zweite Tabelle füllt sich anschließend automatisch.</t>
  </si>
  <si>
    <t>Bezeichnung des Abfalls</t>
  </si>
  <si>
    <t xml:space="preserve">Verbleib </t>
  </si>
  <si>
    <t>t</t>
  </si>
  <si>
    <t>Menge</t>
  </si>
  <si>
    <t>Recycling</t>
  </si>
  <si>
    <t>g. A.</t>
  </si>
  <si>
    <t>Thermische Verwertung</t>
  </si>
  <si>
    <t>Deponie</t>
  </si>
  <si>
    <t>SUMME</t>
  </si>
  <si>
    <t>Dienstreisen (Begleitprozess)</t>
  </si>
  <si>
    <t xml:space="preserve">Bitte tragen Sie hier die im Rahmen von Dienstreisen zurückgelegten Personenkilometer je Verkehrsmittel ein. </t>
  </si>
  <si>
    <t>Achtung: Fahrten mit Firmenwagen/Poolfahrzeugen sind hier nicht relevant. Diese werden im Tabellenblatt "Energie" eingetragen.</t>
  </si>
  <si>
    <t>Fahrten mit einem gemieteten Pkw tragen Sie bitte hier ein.</t>
  </si>
  <si>
    <t>Bahn (nah) beinhaltet Fahrten mit RE, RB oder S-Bahn bzgw. Fahrten unter 50km</t>
  </si>
  <si>
    <t>Bahn (fern) beinhaltet Fahrten mit ICE, IC oder EC bzgw. Fahrten über 50km</t>
  </si>
  <si>
    <t>ÖPNV beinhaltet Fahrten mit S-, U-Bahn und Bus</t>
  </si>
  <si>
    <t>Verkehrsmittel</t>
  </si>
  <si>
    <t>Bahn (nah)</t>
  </si>
  <si>
    <t>Pkm</t>
  </si>
  <si>
    <t>Bahn (fern)</t>
  </si>
  <si>
    <r>
      <rPr>
        <i/>
        <sz val="10"/>
        <color theme="0" tint="-0.34998626667073579"/>
        <rFont val="Verdana"/>
        <family val="2"/>
      </rPr>
      <t>Alternativ</t>
    </r>
    <r>
      <rPr>
        <sz val="10"/>
        <color theme="0" tint="-0.34998626667073579"/>
        <rFont val="Verdana"/>
        <family val="2"/>
      </rPr>
      <t>: Bahn (nah &amp; fern)</t>
    </r>
  </si>
  <si>
    <t>ÖPNV</t>
  </si>
  <si>
    <t>Flugzeug (national)</t>
  </si>
  <si>
    <t>Flugzeug (Europa - Economy class)</t>
  </si>
  <si>
    <t>Flugzeug (Europa - Business class)</t>
  </si>
  <si>
    <t>Flugzeug (international - Economy class)</t>
  </si>
  <si>
    <t>Flugzeug (international - Business class)</t>
  </si>
  <si>
    <r>
      <rPr>
        <i/>
        <sz val="10"/>
        <color theme="0" tint="-0.34998626667073579"/>
        <rFont val="Verdana"/>
        <family val="2"/>
      </rPr>
      <t xml:space="preserve">Alternativ: </t>
    </r>
    <r>
      <rPr>
        <sz val="10"/>
        <color theme="0" tint="-0.34998626667073579"/>
        <rFont val="Verdana"/>
        <family val="2"/>
      </rPr>
      <t>Flugzeug Europa alle Klassen</t>
    </r>
  </si>
  <si>
    <r>
      <rPr>
        <i/>
        <sz val="10"/>
        <color theme="0" tint="-0.34998626667073579"/>
        <rFont val="Verdana"/>
        <family val="2"/>
      </rPr>
      <t xml:space="preserve">Alternativ: </t>
    </r>
    <r>
      <rPr>
        <sz val="10"/>
        <color theme="0" tint="-0.34998626667073579"/>
        <rFont val="Verdana"/>
        <family val="2"/>
      </rPr>
      <t>Flugzeug international alle Klassen</t>
    </r>
  </si>
  <si>
    <r>
      <rPr>
        <i/>
        <sz val="10"/>
        <color theme="0" tint="-0.34998626667073579"/>
        <rFont val="Verdana"/>
        <family val="2"/>
      </rPr>
      <t>Alternativ:</t>
    </r>
    <r>
      <rPr>
        <sz val="10"/>
        <color theme="0" tint="-0.34998626667073579"/>
        <rFont val="Verdana"/>
        <family val="2"/>
      </rPr>
      <t xml:space="preserve"> Flug alle Entfernungen und Klassen</t>
    </r>
  </si>
  <si>
    <t>gemieteter/privater Pkw</t>
  </si>
  <si>
    <t>Bezogene Güter (Vorbereitung)</t>
  </si>
  <si>
    <t xml:space="preserve">Wenn möglich alle Mengen in Gewichtseinheiten angeben. </t>
  </si>
  <si>
    <t>Bezeichnung des Materials</t>
  </si>
  <si>
    <t>Transport Beschaffung (Vorbereitung)</t>
  </si>
  <si>
    <t>Gemäß GHG-Protocol werden unter "vorgelagerten Transporten" all jene Transporte gezählt, die vom Unternehmen in Auftrag gegeben und gezahlt werden - d.h. all jene Transporte, über die es die volle Kontrolle hat (z.B. DAP Transporte zum Kunde). 
Bitte tragen Sie hier die Strecken in tkm (Kilometer multipliziert mit Gewicht der transportierten Ware) der vorgelagerten Transporte ein.</t>
  </si>
  <si>
    <t>Beschaffung/Anlieferung</t>
  </si>
  <si>
    <t>Schiff international</t>
  </si>
  <si>
    <t>tkm/Jahr</t>
  </si>
  <si>
    <t>Güterzug</t>
  </si>
  <si>
    <t>Luftfracht</t>
  </si>
  <si>
    <t>LKW</t>
  </si>
  <si>
    <t>Paketdienst</t>
  </si>
  <si>
    <t>Briefe &amp; Pakete</t>
  </si>
  <si>
    <t>Versandart</t>
  </si>
  <si>
    <t>Briefe</t>
  </si>
  <si>
    <t>Stück/Jahr</t>
  </si>
  <si>
    <t>Briefe klimaneutral</t>
  </si>
  <si>
    <t>Pakete</t>
  </si>
  <si>
    <t>Pakete klimaneutral</t>
  </si>
  <si>
    <t>Anreise Besucher*innen (Umfrage Veranstaltungsspezifisch) (Umsetzung)</t>
  </si>
  <si>
    <t>Führen Sie eine Umfrage unter Besuchenden zu ihrer Anreise zum Veranstaltungsort durch. 
* Mit welchem Verkehrsmittel kommen die Besucher*innen?
* Wie viele Kilometer legten sie zurück (Hin- und Rückweg)?</t>
  </si>
  <si>
    <t>Anzahl der Besucher*innen gesamt</t>
  </si>
  <si>
    <t>Anzahl Personen</t>
  </si>
  <si>
    <t>Anzahl der Teilnehmenden an der Umfrage</t>
  </si>
  <si>
    <t>Hochrechnungsfaktor</t>
  </si>
  <si>
    <t>Besuchendenan-/ und -abreise (Hin- und Rückweg)</t>
  </si>
  <si>
    <t>Pkm gesamt über alle Besuchende</t>
  </si>
  <si>
    <t>Fernverkehr</t>
  </si>
  <si>
    <t>Nahverkehr</t>
  </si>
  <si>
    <t>PKW Elektrisch</t>
  </si>
  <si>
    <t>PKW</t>
  </si>
  <si>
    <t>PKW Verbrenner</t>
  </si>
  <si>
    <t>Fahrrad/Fuß</t>
  </si>
  <si>
    <t>Summe</t>
  </si>
  <si>
    <t>Berechnung Personenkilometer</t>
  </si>
  <si>
    <t>Pkm im Jahr</t>
  </si>
  <si>
    <t>Anreise Mitarbeitende (Umfrage Veranstaltungsspezifisch) (Umsetzung)</t>
  </si>
  <si>
    <t>Führen Sie eine Mitarbeitendenbefragung zu ihrer Anreise zum Veranstaltungsort durch. 
* Mit welchem Verkehrsmittel kommen die Mitarbeitenden zur Arbeit?
* Wie viele Kilometer legen sie zurück (Hin- und Rückweg)?</t>
  </si>
  <si>
    <t>Anzahl der Beschäftigten</t>
  </si>
  <si>
    <t>MA</t>
  </si>
  <si>
    <t>Anwesenheitstage für Veranstaltung</t>
  </si>
  <si>
    <t>Anzahl Tage</t>
  </si>
  <si>
    <t>Mitarbeitendenan-/ und -abreise (Hin- und Rückweg)</t>
  </si>
  <si>
    <t>Pkm/Tag gesamt über alle MA</t>
  </si>
  <si>
    <t>Anreise Künstler_innen &amp; Produktionsteams (Umsetzung)</t>
  </si>
  <si>
    <t>Bitte tragen Sie hier für jedes Künstler*innenteam, Produktionsteam u.ä. die Gesamtstrecke der Anreise zu Ihrer Veranstaltung für Hin- und Rückweg ein. Sofern bekannt sollte die tatsächlich Strecke eingetragen werden - andernfalls die Hauptstadt des Heimatlands der Gruppe. Darüber hinaus ist anzugeben, wie viele Personen zu Ihnen vor Ort kommen und wie oft im Jahr die Strecke zurückgelegt wird.</t>
  </si>
  <si>
    <t>Name Künstler-/ Produktionsteam</t>
  </si>
  <si>
    <t>Verkehrsmitel</t>
  </si>
  <si>
    <t>Gesamtstrecke zweifacher Weg [km]</t>
  </si>
  <si>
    <t>Anzahl Reisen</t>
  </si>
  <si>
    <t>Summe [km]</t>
  </si>
  <si>
    <t>Summe je Vekehrsmittel</t>
  </si>
  <si>
    <t>Bahn (Nahverkehr)</t>
  </si>
  <si>
    <t>Bahn (Fernverkehr)</t>
  </si>
  <si>
    <t>Flugzeug</t>
  </si>
  <si>
    <t>Transporte nachgelagert (Nachbereitung)</t>
  </si>
  <si>
    <t>Unternehmen:</t>
  </si>
  <si>
    <t>Versand/Distribution</t>
  </si>
  <si>
    <t>Datenqualität &amp; Unsicherheitsbewertung</t>
  </si>
  <si>
    <t xml:space="preserve">Das GHG-Protokoll schreibt die Bestimmung der Datenqualität (Spalte G) verpflichtend vor. Nutzen Sie Ihre Angaben der Spalten D bis F für die Einordnung. </t>
  </si>
  <si>
    <t>Emissionsquellen</t>
  </si>
  <si>
    <t>Spezifizierung</t>
  </si>
  <si>
    <r>
      <t xml:space="preserve">Datenquelle
</t>
    </r>
    <r>
      <rPr>
        <sz val="10"/>
        <color theme="1"/>
        <rFont val="Verdana"/>
        <family val="2"/>
      </rPr>
      <t>Woher stammen die Daten? → z.B. Logbuch, Zählerstand.</t>
    </r>
  </si>
  <si>
    <r>
      <t xml:space="preserve">Messung, Schätzung oder Rechnung?
</t>
    </r>
    <r>
      <rPr>
        <sz val="10"/>
        <color theme="1"/>
        <rFont val="Verdana"/>
        <family val="2"/>
      </rPr>
      <t>(aus Dropdown-Menü auswählen)</t>
    </r>
  </si>
  <si>
    <r>
      <t xml:space="preserve">Datenlieferant
</t>
    </r>
    <r>
      <rPr>
        <sz val="10"/>
        <color theme="1"/>
        <rFont val="Verdana"/>
        <family val="2"/>
      </rPr>
      <t>(Wer liefert die Daten? → Name der Person oder Abteilung)</t>
    </r>
  </si>
  <si>
    <r>
      <t xml:space="preserve">Datenqualität
</t>
    </r>
    <r>
      <rPr>
        <sz val="10"/>
        <color theme="1"/>
        <rFont val="Verdana"/>
        <family val="2"/>
      </rPr>
      <t>[hoch - mittel - gering]</t>
    </r>
  </si>
  <si>
    <r>
      <t xml:space="preserve">Kommentar 
</t>
    </r>
    <r>
      <rPr>
        <sz val="10"/>
        <color theme="1"/>
        <rFont val="Verdana"/>
        <family val="2"/>
      </rPr>
      <t>(z.B. zu Änderung der Datenerhebungsweise bei mehrjähriger Erhebung)</t>
    </r>
  </si>
  <si>
    <t xml:space="preserve">Heizöl </t>
  </si>
  <si>
    <t>Notstromversorgung</t>
  </si>
  <si>
    <t>Kältemittelverluste</t>
  </si>
  <si>
    <t>alle Anlagen</t>
  </si>
  <si>
    <t>Strom - außer Ökostrom</t>
  </si>
  <si>
    <t>Strom extern geladen</t>
  </si>
  <si>
    <t>Fernwärme</t>
  </si>
  <si>
    <t>Strom - Ökostrom</t>
  </si>
  <si>
    <t>Alle Fraktionen</t>
  </si>
  <si>
    <t>Papier</t>
  </si>
  <si>
    <t>Hygienepapier</t>
  </si>
  <si>
    <t xml:space="preserve">Bahn  </t>
  </si>
  <si>
    <t>Flüge</t>
  </si>
  <si>
    <t>z.B. Umfrage</t>
  </si>
  <si>
    <t>Verantwortlicher Mitarbeiter:</t>
  </si>
  <si>
    <r>
      <t xml:space="preserve">Die meisten Zellen diesen Tabellenblatts werden automatisch berechnet sofern in den restlichen Tabellenblättern Daten für das entsprechende Jahr vermerkt wurden UND entsprechende Emissionsfaktoren im Tabellenblatt "Emissionsfaktoren" hinterlegt sind. Gelb hinterlegte Zellen sind bei Bedarf noch händisch zu verlinken.
</t>
    </r>
    <r>
      <rPr>
        <u/>
        <sz val="12"/>
        <color rgb="FFFF0000"/>
        <rFont val="Verdana"/>
        <family val="2"/>
      </rPr>
      <t>Hinweis für die Berechnung</t>
    </r>
    <r>
      <rPr>
        <sz val="12"/>
        <color indexed="10"/>
        <rFont val="Verdana"/>
        <family val="2"/>
      </rPr>
      <t>: Die Bezeichnungen in Spalte E müssen mit den Bezeichnungen im Tabellenblatt Emissionsfaktoren Spalte A übereinstimmen. Die Systemgrenze in Spalte F muss mit der Systemgrenze des Emissionsfaktors im Tabellenblatt Emissionsfaktoren übereinstimmen.</t>
    </r>
  </si>
  <si>
    <t>EF aus diesen Jahren werden verwendet:</t>
  </si>
  <si>
    <r>
      <t>THG-Emissionen (in kg CO</t>
    </r>
    <r>
      <rPr>
        <b/>
        <vertAlign val="subscript"/>
        <sz val="12"/>
        <rFont val="Verdana"/>
        <family val="2"/>
      </rPr>
      <t>2</t>
    </r>
    <r>
      <rPr>
        <b/>
        <sz val="12"/>
        <rFont val="Verdana"/>
        <family val="2"/>
      </rPr>
      <t>e)</t>
    </r>
  </si>
  <si>
    <t>Anteil an gesamten Veranstaltungsemissionen</t>
  </si>
  <si>
    <t>Spezifikation</t>
  </si>
  <si>
    <t>Bezeichnung Emissionsfaktor</t>
  </si>
  <si>
    <t>Direkt</t>
  </si>
  <si>
    <t>Biogas - THGe ohne CO2</t>
  </si>
  <si>
    <t xml:space="preserve">Biogas </t>
  </si>
  <si>
    <t>Holz (Pellets) - THGe ohne CO2</t>
  </si>
  <si>
    <t>Holzpellets</t>
  </si>
  <si>
    <r>
      <t>Hackschnitzel - THGe ohne CO</t>
    </r>
    <r>
      <rPr>
        <vertAlign val="subscript"/>
        <sz val="12"/>
        <color theme="1"/>
        <rFont val="Verdana"/>
        <family val="2"/>
      </rPr>
      <t>2</t>
    </r>
  </si>
  <si>
    <t xml:space="preserve">Hackschnitzel </t>
  </si>
  <si>
    <t>Strom (konventionell)</t>
  </si>
  <si>
    <t>Markt-basierter Ansatz*</t>
  </si>
  <si>
    <t>Direkt Marktbasiert</t>
  </si>
  <si>
    <t>Location-based Approach</t>
  </si>
  <si>
    <t>Direkt Ortsbasiert</t>
  </si>
  <si>
    <r>
      <t xml:space="preserve">Fernwärme </t>
    </r>
    <r>
      <rPr>
        <sz val="9"/>
        <color theme="1"/>
        <rFont val="Verdana"/>
        <family val="2"/>
      </rPr>
      <t>(inkl. Vorkette)</t>
    </r>
  </si>
  <si>
    <t>Energie- und Brennstoffbezogene Vorkettenemissionen</t>
  </si>
  <si>
    <t>Heizöl (Vorkette)</t>
  </si>
  <si>
    <t>Vorkette</t>
  </si>
  <si>
    <t>Erdgas (Vorkette)</t>
  </si>
  <si>
    <t>Flüssiggas (Vorkette)</t>
  </si>
  <si>
    <t>Diesel (Vorkette)</t>
  </si>
  <si>
    <t>Benzin (Vorkette)</t>
  </si>
  <si>
    <t>Strom konventionell (Vorkette)</t>
  </si>
  <si>
    <t>Ökostrom (Vorkette)</t>
  </si>
  <si>
    <t>Biogene Emissionen</t>
  </si>
  <si>
    <r>
      <t>Biogas - CO</t>
    </r>
    <r>
      <rPr>
        <vertAlign val="subscript"/>
        <sz val="12"/>
        <color theme="1"/>
        <rFont val="Verdana"/>
        <family val="2"/>
      </rPr>
      <t>2</t>
    </r>
  </si>
  <si>
    <t>Biogas - CO2</t>
  </si>
  <si>
    <r>
      <t>Holz (Pellets) - CO</t>
    </r>
    <r>
      <rPr>
        <vertAlign val="subscript"/>
        <sz val="12"/>
        <color theme="1"/>
        <rFont val="Verdana"/>
        <family val="2"/>
      </rPr>
      <t>2</t>
    </r>
  </si>
  <si>
    <t>Holz (Pellets) - CO2</t>
  </si>
  <si>
    <r>
      <t>Hackschnitzel - CO</t>
    </r>
    <r>
      <rPr>
        <vertAlign val="subscript"/>
        <sz val="12"/>
        <color theme="1"/>
        <rFont val="Verdana"/>
        <family val="2"/>
      </rPr>
      <t>2</t>
    </r>
  </si>
  <si>
    <t>Hackschnitzel - CO2</t>
  </si>
  <si>
    <t>Verbrennung</t>
  </si>
  <si>
    <t>R-32 Difluormethan</t>
  </si>
  <si>
    <t>R-134a Tetrafluorethan</t>
  </si>
  <si>
    <t>R-143a Trifluorethan</t>
  </si>
  <si>
    <t>R-152a Difluorethan</t>
  </si>
  <si>
    <t>R-401A</t>
  </si>
  <si>
    <t>R-404A</t>
  </si>
  <si>
    <t>R-407A</t>
  </si>
  <si>
    <t>R-407C</t>
  </si>
  <si>
    <t>R-410A</t>
  </si>
  <si>
    <t>Alternativ: Bahn (nah &amp; fern)</t>
  </si>
  <si>
    <t>Alternativ: Flugzeug Europa alle Klassen</t>
  </si>
  <si>
    <t>Alternativ: Flugzeug international alle Klassen</t>
  </si>
  <si>
    <t>Alternativ: Flug alle Entfernungen und Klassen</t>
  </si>
  <si>
    <t>Transport (vorgelagert)</t>
  </si>
  <si>
    <t>Transporte vorgelagert Beschaffung/Anlieferung</t>
  </si>
  <si>
    <t>Transporte vorgelagert Versand/Distribution</t>
  </si>
  <si>
    <t>Umsetzung</t>
  </si>
  <si>
    <t>Anreise Künstler*innen &amp; Prodiltionsteams</t>
  </si>
  <si>
    <t>Summe Emissionen Energie</t>
  </si>
  <si>
    <t/>
  </si>
  <si>
    <t>Summe Emissionen Wasser</t>
  </si>
  <si>
    <t>Summe Emissionen Abfall</t>
  </si>
  <si>
    <t>Summe Emissionen Kältemittel</t>
  </si>
  <si>
    <t>Summe Emissionen Dienstreisen</t>
  </si>
  <si>
    <t>Summe Emissionen bezogene Güter</t>
  </si>
  <si>
    <t>Summe Emissionen Transport (vorgelagert)</t>
  </si>
  <si>
    <t>Summe Emissionen Anreise Besucher_innen</t>
  </si>
  <si>
    <t>Summe Emissionen Anreise Mitarbeitende</t>
  </si>
  <si>
    <t>Summe Emissionen Anreise Künstler_innen und Produktion</t>
  </si>
  <si>
    <t>Summe Emissionen Transport (nachgelagert)</t>
  </si>
  <si>
    <t>Summe Emissionen Gesamt</t>
  </si>
  <si>
    <t>Anreise Besuchende
Eintrittskarten
Transport Papier für Eintrittskarten
Strom- &amp; Wärmeverbrauch</t>
  </si>
  <si>
    <t>Marketingmaterial
Ausstellungsarchitektur
Transport Ausstellungs-stücke
Transport sonstige Güter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</si>
</sst>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 #,##0.00\ &quot;€&quot;_-;\-* #,##0.00\ &quot;€&quot;_-;_-* &quot;-&quot;??\ &quot;€&quot;_-;_-@_-"/>
    <numFmt numFmtId="43" formatCode="_-* #,##0.00_-;\-* #,##0.00_-;_-* &quot;-&quot;??_-;_-@_-"/>
    <numFmt numFmtId="164" formatCode="_-* #,##0.00\ _€_-;\-* #,##0.00\ _€_-;_-* &quot;-&quot;??\ _€_-;_-@_-"/>
    <numFmt numFmtId="165" formatCode="_(* #,##0.00_);_(* \(#,##0.00\);_(* &quot;-&quot;??_);_(@_)"/>
    <numFmt numFmtId="166" formatCode="#,##0.0"/>
    <numFmt numFmtId="167" formatCode="0.0"/>
    <numFmt numFmtId="168" formatCode="_(* #,##0_);_(* \(#,##0\);_(* &quot;-&quot;??_);_(@_)"/>
    <numFmt numFmtId="169" formatCode="#,##0.00\ [$EUR]"/>
  </numFmts>
  <fonts count="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Verdana"/>
      <family val="2"/>
    </font>
    <font>
      <b/>
      <sz val="10"/>
      <name val="Verdana"/>
      <family val="2"/>
    </font>
    <font>
      <b/>
      <i/>
      <sz val="10"/>
      <name val="Verdana"/>
      <family val="2"/>
    </font>
    <font>
      <b/>
      <sz val="12"/>
      <name val="Verdana"/>
      <family val="2"/>
    </font>
    <font>
      <b/>
      <i/>
      <sz val="12"/>
      <name val="Verdana"/>
      <family val="2"/>
    </font>
    <font>
      <sz val="14"/>
      <name val="Verdana"/>
      <family val="2"/>
    </font>
    <font>
      <sz val="12"/>
      <name val="Arial"/>
      <family val="2"/>
    </font>
    <font>
      <sz val="8"/>
      <color indexed="81"/>
      <name val="Tahoma"/>
      <family val="2"/>
    </font>
    <font>
      <i/>
      <sz val="12"/>
      <name val="Verdana"/>
      <family val="2"/>
    </font>
    <font>
      <u/>
      <sz val="10"/>
      <color indexed="12"/>
      <name val="Arial"/>
      <family val="2"/>
    </font>
    <font>
      <b/>
      <i/>
      <sz val="14"/>
      <name val="Verdana"/>
      <family val="2"/>
    </font>
    <font>
      <sz val="16"/>
      <name val="Verdana"/>
      <family val="2"/>
    </font>
    <font>
      <b/>
      <u/>
      <sz val="10"/>
      <color indexed="12"/>
      <name val="Verdana"/>
      <family val="2"/>
    </font>
    <font>
      <sz val="10"/>
      <color indexed="81"/>
      <name val="Tahoma"/>
      <family val="2"/>
    </font>
    <font>
      <sz val="12"/>
      <name val="Verdana"/>
      <family val="2"/>
    </font>
    <font>
      <b/>
      <sz val="12"/>
      <name val="Arial"/>
      <family val="2"/>
    </font>
    <font>
      <b/>
      <sz val="14"/>
      <name val="Verdana"/>
      <family val="2"/>
    </font>
    <font>
      <b/>
      <sz val="10"/>
      <name val="Arial"/>
      <family val="2"/>
    </font>
    <font>
      <b/>
      <i/>
      <sz val="18"/>
      <name val="Verdana"/>
      <family val="2"/>
    </font>
    <font>
      <b/>
      <i/>
      <sz val="12"/>
      <color indexed="10"/>
      <name val="Verdana"/>
      <family val="2"/>
    </font>
    <font>
      <sz val="12"/>
      <color indexed="10"/>
      <name val="Verdana"/>
      <family val="2"/>
    </font>
    <font>
      <b/>
      <sz val="10"/>
      <color indexed="10"/>
      <name val="Verdana"/>
      <family val="2"/>
    </font>
    <font>
      <sz val="10"/>
      <color indexed="10"/>
      <name val="Verdana"/>
      <family val="2"/>
    </font>
    <font>
      <sz val="10"/>
      <color indexed="10"/>
      <name val="Arial"/>
      <family val="2"/>
    </font>
    <font>
      <b/>
      <i/>
      <sz val="10"/>
      <color indexed="10"/>
      <name val="Verdana"/>
      <family val="2"/>
    </font>
    <font>
      <i/>
      <sz val="11"/>
      <name val="Verdana"/>
      <family val="2"/>
    </font>
    <font>
      <i/>
      <sz val="12"/>
      <color indexed="8"/>
      <name val="Verdana"/>
      <family val="2"/>
    </font>
    <font>
      <b/>
      <vertAlign val="subscript"/>
      <sz val="12"/>
      <name val="Verdana"/>
      <family val="2"/>
    </font>
    <font>
      <sz val="10"/>
      <color indexed="9"/>
      <name val="Arial"/>
      <family val="2"/>
    </font>
    <font>
      <b/>
      <sz val="10"/>
      <color indexed="12"/>
      <name val="Verdana"/>
      <family val="2"/>
    </font>
    <font>
      <sz val="9"/>
      <color indexed="81"/>
      <name val="Tahoma"/>
      <family val="2"/>
    </font>
    <font>
      <sz val="10"/>
      <color indexed="9"/>
      <name val="Verdana"/>
      <family val="2"/>
    </font>
    <font>
      <sz val="10"/>
      <color rgb="FFFF0000"/>
      <name val="Arial"/>
      <family val="2"/>
    </font>
    <font>
      <sz val="10"/>
      <color rgb="FFFF0000"/>
      <name val="Verdana"/>
      <family val="2"/>
    </font>
    <font>
      <sz val="12"/>
      <color rgb="FFFF0000"/>
      <name val="Verdana"/>
      <family val="2"/>
    </font>
    <font>
      <sz val="12"/>
      <color theme="1"/>
      <name val="Verdana"/>
      <family val="2"/>
    </font>
    <font>
      <b/>
      <sz val="12"/>
      <color theme="1"/>
      <name val="Verdana"/>
      <family val="2"/>
    </font>
    <font>
      <sz val="8"/>
      <name val="Verdana"/>
      <family val="2"/>
    </font>
    <font>
      <i/>
      <sz val="10"/>
      <color indexed="10"/>
      <name val="Verdana"/>
      <family val="2"/>
    </font>
    <font>
      <i/>
      <sz val="10"/>
      <color indexed="8"/>
      <name val="Verdana"/>
      <family val="2"/>
    </font>
    <font>
      <vertAlign val="subscript"/>
      <sz val="10"/>
      <color indexed="10"/>
      <name val="Verdana"/>
      <family val="2"/>
    </font>
    <font>
      <sz val="10"/>
      <name val="Arial"/>
      <family val="2"/>
    </font>
    <font>
      <u/>
      <sz val="11"/>
      <color theme="10"/>
      <name val="Calibri"/>
      <family val="2"/>
      <scheme val="minor"/>
    </font>
    <font>
      <u/>
      <sz val="10"/>
      <color theme="10"/>
      <name val="Arial"/>
      <family val="2"/>
    </font>
    <font>
      <b/>
      <sz val="8"/>
      <name val="Verdana"/>
      <family val="2"/>
    </font>
    <font>
      <sz val="8"/>
      <name val="Arial"/>
      <family val="2"/>
    </font>
    <font>
      <sz val="9"/>
      <color indexed="81"/>
      <name val="Segoe UI"/>
      <family val="2"/>
    </font>
    <font>
      <b/>
      <vertAlign val="subscript"/>
      <sz val="10"/>
      <name val="Arial"/>
      <family val="2"/>
    </font>
    <font>
      <b/>
      <vertAlign val="subscript"/>
      <sz val="10"/>
      <name val="Verdana"/>
      <family val="2"/>
    </font>
    <font>
      <b/>
      <u/>
      <sz val="10"/>
      <color indexed="12"/>
      <name val="Arial"/>
      <family val="2"/>
    </font>
    <font>
      <b/>
      <i/>
      <sz val="11"/>
      <color indexed="10"/>
      <name val="Verdana"/>
      <family val="2"/>
    </font>
    <font>
      <b/>
      <u/>
      <sz val="11"/>
      <color indexed="12"/>
      <name val="Verdana"/>
      <family val="2"/>
    </font>
    <font>
      <sz val="11"/>
      <name val="Arial"/>
      <family val="2"/>
    </font>
    <font>
      <b/>
      <sz val="10"/>
      <color theme="1"/>
      <name val="Verdana"/>
      <family val="2"/>
    </font>
    <font>
      <sz val="10"/>
      <color theme="1"/>
      <name val="Verdana"/>
      <family val="2"/>
    </font>
    <font>
      <b/>
      <sz val="9"/>
      <color indexed="81"/>
      <name val="Segoe UI"/>
      <family val="2"/>
    </font>
    <font>
      <sz val="11"/>
      <name val="Verdana"/>
      <family val="2"/>
    </font>
    <font>
      <sz val="12"/>
      <color indexed="8"/>
      <name val="Verdana"/>
      <family val="2"/>
    </font>
    <font>
      <vertAlign val="superscript"/>
      <sz val="10"/>
      <name val="Verdana"/>
      <family val="2"/>
    </font>
    <font>
      <sz val="10"/>
      <color theme="0" tint="-0.34998626667073579"/>
      <name val="Verdana"/>
      <family val="2"/>
    </font>
    <font>
      <i/>
      <sz val="10"/>
      <color theme="0" tint="-0.34998626667073579"/>
      <name val="Verdana"/>
      <family val="2"/>
    </font>
    <font>
      <vertAlign val="subscript"/>
      <sz val="12"/>
      <color theme="1"/>
      <name val="Verdana"/>
      <family val="2"/>
    </font>
    <font>
      <sz val="9"/>
      <color theme="1"/>
      <name val="Verdana"/>
      <family val="2"/>
    </font>
    <font>
      <b/>
      <sz val="11"/>
      <color indexed="81"/>
      <name val="Segoe UI"/>
      <family val="2"/>
    </font>
    <font>
      <sz val="11"/>
      <color indexed="81"/>
      <name val="Segoe UI"/>
      <family val="2"/>
    </font>
    <font>
      <b/>
      <sz val="10"/>
      <color theme="0"/>
      <name val="Verdana"/>
      <family val="2"/>
    </font>
    <font>
      <sz val="14"/>
      <color theme="0"/>
      <name val="Verdana"/>
      <family val="2"/>
    </font>
    <font>
      <u/>
      <sz val="12"/>
      <color rgb="FFFF0000"/>
      <name val="Verdana"/>
      <family val="2"/>
    </font>
    <font>
      <sz val="10"/>
      <color theme="0"/>
      <name val="Verdana"/>
      <family val="2"/>
    </font>
    <font>
      <b/>
      <sz val="10"/>
      <color rgb="FFFFFFFF"/>
      <name val="Verdana"/>
      <family val="2"/>
    </font>
    <font>
      <sz val="7"/>
      <name val="Arial"/>
      <family val="2"/>
    </font>
    <font>
      <b/>
      <sz val="11"/>
      <name val="Verdana"/>
      <family val="2"/>
    </font>
    <font>
      <b/>
      <sz val="11"/>
      <color rgb="FF003C71"/>
      <name val="Arial"/>
      <family val="2"/>
    </font>
    <font>
      <b/>
      <sz val="20"/>
      <color rgb="FFFFFFFF"/>
      <name val="Arial"/>
      <family val="2"/>
    </font>
    <font>
      <i/>
      <sz val="10"/>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lightDown"/>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rgb="FFCCFFCC"/>
        <bgColor indexed="64"/>
      </patternFill>
    </fill>
    <fill>
      <patternFill patternType="solid">
        <fgColor rgb="FFC0C0C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AFCA6"/>
        <bgColor indexed="64"/>
      </patternFill>
    </fill>
    <fill>
      <patternFill patternType="solid">
        <fgColor theme="0" tint="-0.14999847407452621"/>
        <bgColor indexed="64"/>
      </patternFill>
    </fill>
    <fill>
      <patternFill patternType="solid">
        <fgColor rgb="FF57832D"/>
        <bgColor indexed="64"/>
      </patternFill>
    </fill>
    <fill>
      <patternFill patternType="solid">
        <fgColor theme="0" tint="-4.9989318521683403E-2"/>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tint="0.79998168889431442"/>
        <bgColor indexed="64"/>
      </patternFill>
    </fill>
    <fill>
      <patternFill patternType="solid">
        <fgColor rgb="FF0DC9B3"/>
        <bgColor indexed="64"/>
      </patternFill>
    </fill>
    <fill>
      <patternFill patternType="solid">
        <fgColor rgb="FF003C71"/>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ck">
        <color theme="9"/>
      </left>
      <right style="thick">
        <color theme="9"/>
      </right>
      <top style="thick">
        <color theme="9"/>
      </top>
      <bottom style="thick">
        <color theme="9"/>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theme="9"/>
      </right>
      <top style="thick">
        <color theme="9"/>
      </top>
      <bottom style="thick">
        <color theme="9"/>
      </bottom>
      <diagonal/>
    </border>
    <border>
      <left/>
      <right/>
      <top style="medium">
        <color auto="1"/>
      </top>
      <bottom style="medium">
        <color auto="1"/>
      </bottom>
      <diagonal/>
    </border>
    <border>
      <left style="medium">
        <color indexed="64"/>
      </left>
      <right/>
      <top style="medium">
        <color auto="1"/>
      </top>
      <bottom style="medium">
        <color auto="1"/>
      </bottom>
      <diagonal/>
    </border>
    <border>
      <left style="thin">
        <color indexed="64"/>
      </left>
      <right/>
      <top style="thin">
        <color indexed="64"/>
      </top>
      <bottom style="thick">
        <color theme="9"/>
      </bottom>
      <diagonal/>
    </border>
    <border>
      <left/>
      <right style="thin">
        <color indexed="64"/>
      </right>
      <top style="thin">
        <color indexed="64"/>
      </top>
      <bottom style="thick">
        <color theme="9"/>
      </bottom>
      <diagonal/>
    </border>
    <border>
      <left style="thick">
        <color theme="9"/>
      </left>
      <right/>
      <top style="thick">
        <color theme="9"/>
      </top>
      <bottom style="thick">
        <color theme="9"/>
      </bottom>
      <diagonal/>
    </border>
    <border>
      <left style="thick">
        <color theme="9"/>
      </left>
      <right/>
      <top/>
      <bottom/>
      <diagonal/>
    </border>
    <border>
      <left/>
      <right style="thin">
        <color indexed="64"/>
      </right>
      <top style="medium">
        <color auto="1"/>
      </top>
      <bottom style="thin">
        <color indexed="64"/>
      </bottom>
      <diagonal/>
    </border>
    <border>
      <left/>
      <right style="medium">
        <color indexed="64"/>
      </right>
      <top/>
      <bottom/>
      <diagonal/>
    </border>
    <border>
      <left style="thin">
        <color indexed="64"/>
      </left>
      <right style="thin">
        <color indexed="64"/>
      </right>
      <top style="thick">
        <color theme="9"/>
      </top>
      <bottom style="thin">
        <color indexed="64"/>
      </bottom>
      <diagonal/>
    </border>
    <border>
      <left style="thick">
        <color theme="9"/>
      </left>
      <right style="medium">
        <color theme="9"/>
      </right>
      <top style="thick">
        <color theme="9"/>
      </top>
      <bottom style="thick">
        <color theme="9"/>
      </bottom>
      <diagonal/>
    </border>
    <border>
      <left style="thick">
        <color theme="9"/>
      </left>
      <right style="thick">
        <color theme="9"/>
      </right>
      <top/>
      <bottom style="thick">
        <color theme="9"/>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ck">
        <color theme="9"/>
      </top>
      <bottom style="thick">
        <color theme="9"/>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theme="9"/>
      </right>
      <top style="thick">
        <color theme="9"/>
      </top>
      <bottom style="thick">
        <color theme="9"/>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ck">
        <color theme="9"/>
      </bottom>
      <diagonal/>
    </border>
    <border>
      <left style="medium">
        <color indexed="64"/>
      </left>
      <right style="thin">
        <color indexed="64"/>
      </right>
      <top style="thin">
        <color indexed="64"/>
      </top>
      <bottom/>
      <diagonal/>
    </border>
    <border>
      <left style="thin">
        <color rgb="FF1F497D"/>
      </left>
      <right/>
      <top style="thin">
        <color rgb="FF1F497D"/>
      </top>
      <bottom/>
      <diagonal/>
    </border>
    <border>
      <left/>
      <right/>
      <top style="thin">
        <color rgb="FF1F497D"/>
      </top>
      <bottom/>
      <diagonal/>
    </border>
    <border>
      <left/>
      <right style="thin">
        <color indexed="64"/>
      </right>
      <top style="thin">
        <color rgb="FF1F497D"/>
      </top>
      <bottom/>
      <diagonal/>
    </border>
    <border>
      <left style="thin">
        <color rgb="FF1F497D"/>
      </left>
      <right/>
      <top/>
      <bottom style="thin">
        <color rgb="FF1F497D"/>
      </bottom>
      <diagonal/>
    </border>
    <border>
      <left/>
      <right/>
      <top/>
      <bottom style="thin">
        <color rgb="FF1F497D"/>
      </bottom>
      <diagonal/>
    </border>
    <border>
      <left/>
      <right style="thin">
        <color indexed="64"/>
      </right>
      <top/>
      <bottom style="thin">
        <color rgb="FF1F497D"/>
      </bottom>
      <diagonal/>
    </border>
  </borders>
  <cellStyleXfs count="51">
    <xf numFmtId="0" fontId="0" fillId="0" borderId="0"/>
    <xf numFmtId="0" fontId="14" fillId="0" borderId="0" applyNumberFormat="0" applyFill="0" applyBorder="0" applyAlignment="0" applyProtection="0">
      <alignment vertical="top"/>
      <protection locked="0"/>
    </xf>
    <xf numFmtId="165" fontId="4"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47" fillId="0" borderId="0" applyNumberForma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4" fillId="0" borderId="0"/>
    <xf numFmtId="0" fontId="14" fillId="0" borderId="0" applyNumberFormat="0" applyFill="0" applyBorder="0" applyAlignment="0" applyProtection="0">
      <alignment vertical="top"/>
      <protection locked="0"/>
    </xf>
    <xf numFmtId="165" fontId="4" fillId="0" borderId="0" applyFont="0" applyFill="0" applyBorder="0" applyAlignment="0" applyProtection="0"/>
    <xf numFmtId="9" fontId="4" fillId="0" borderId="0" applyFont="0" applyFill="0" applyBorder="0" applyAlignment="0" applyProtection="0"/>
    <xf numFmtId="169" fontId="4" fillId="0" borderId="0"/>
    <xf numFmtId="0" fontId="3" fillId="0" borderId="0"/>
    <xf numFmtId="0" fontId="4" fillId="0" borderId="0"/>
    <xf numFmtId="0" fontId="4" fillId="0" borderId="0"/>
    <xf numFmtId="169" fontId="4"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4" fillId="0" borderId="0"/>
    <xf numFmtId="0" fontId="48" fillId="0" borderId="0" applyNumberFormat="0" applyFill="0" applyBorder="0" applyAlignment="0" applyProtection="0">
      <alignment vertical="top"/>
      <protection locked="0"/>
    </xf>
    <xf numFmtId="0" fontId="47" fillId="0" borderId="0" applyNumberFormat="0" applyFill="0" applyBorder="0" applyAlignment="0" applyProtection="0"/>
    <xf numFmtId="164" fontId="4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4" fontId="4" fillId="0" borderId="0" applyFont="0" applyFill="0" applyBorder="0" applyAlignment="0" applyProtection="0"/>
    <xf numFmtId="0" fontId="1" fillId="0" borderId="0"/>
    <xf numFmtId="0" fontId="1" fillId="0" borderId="0"/>
  </cellStyleXfs>
  <cellXfs count="731">
    <xf numFmtId="0" fontId="0" fillId="0" borderId="0" xfId="0"/>
    <xf numFmtId="0" fontId="5" fillId="0" borderId="0" xfId="0" applyFont="1"/>
    <xf numFmtId="0" fontId="6" fillId="0" borderId="1" xfId="0" applyFont="1" applyBorder="1" applyAlignment="1">
      <alignment horizontal="center" vertical="center"/>
    </xf>
    <xf numFmtId="0" fontId="6" fillId="2" borderId="0" xfId="0" applyFont="1" applyFill="1"/>
    <xf numFmtId="0" fontId="7" fillId="2" borderId="0" xfId="0" applyFont="1" applyFill="1"/>
    <xf numFmtId="0" fontId="5" fillId="2" borderId="0" xfId="0" applyFont="1" applyFill="1"/>
    <xf numFmtId="0" fontId="15" fillId="2" borderId="0" xfId="0" applyFont="1" applyFill="1"/>
    <xf numFmtId="0" fontId="0" fillId="2" borderId="0" xfId="0" applyFill="1"/>
    <xf numFmtId="0" fontId="9" fillId="2" borderId="0" xfId="0" applyFont="1" applyFill="1"/>
    <xf numFmtId="0" fontId="0" fillId="2" borderId="3" xfId="0" applyFill="1" applyBorder="1"/>
    <xf numFmtId="0" fontId="7" fillId="2" borderId="0" xfId="0" applyFont="1" applyFill="1" applyAlignment="1">
      <alignment horizontal="left"/>
    </xf>
    <xf numFmtId="0" fontId="7" fillId="2" borderId="3" xfId="0" applyFont="1" applyFill="1" applyBorder="1"/>
    <xf numFmtId="0" fontId="8"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center" vertical="center"/>
    </xf>
    <xf numFmtId="0" fontId="8" fillId="3" borderId="2" xfId="0" applyFont="1" applyFill="1" applyBorder="1" applyAlignment="1">
      <alignment horizontal="center" vertical="center" wrapText="1"/>
    </xf>
    <xf numFmtId="0" fontId="5" fillId="2" borderId="0" xfId="0" applyFont="1" applyFill="1" applyAlignment="1">
      <alignment vertical="center"/>
    </xf>
    <xf numFmtId="0" fontId="0" fillId="2" borderId="0" xfId="0" applyFill="1" applyAlignment="1">
      <alignment vertical="center"/>
    </xf>
    <xf numFmtId="0" fontId="1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vertical="center"/>
    </xf>
    <xf numFmtId="0" fontId="0" fillId="2" borderId="3" xfId="0" applyFill="1" applyBorder="1" applyAlignment="1">
      <alignment vertical="center"/>
    </xf>
    <xf numFmtId="14" fontId="5" fillId="2" borderId="3" xfId="0" applyNumberFormat="1" applyFont="1" applyFill="1" applyBorder="1" applyAlignment="1">
      <alignment horizontal="left" vertical="center"/>
    </xf>
    <xf numFmtId="0" fontId="0" fillId="0" borderId="0" xfId="0" applyAlignment="1">
      <alignment vertical="center"/>
    </xf>
    <xf numFmtId="0" fontId="19" fillId="0" borderId="2" xfId="0" applyFont="1" applyBorder="1" applyAlignment="1">
      <alignment vertical="center"/>
    </xf>
    <xf numFmtId="0" fontId="19"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19" fillId="0" borderId="0" xfId="0" applyFont="1" applyAlignment="1">
      <alignment vertical="center" wrapText="1"/>
    </xf>
    <xf numFmtId="3" fontId="19" fillId="0" borderId="0" xfId="0" applyNumberFormat="1" applyFont="1" applyAlignment="1">
      <alignment horizontal="center" vertical="center"/>
    </xf>
    <xf numFmtId="0" fontId="19" fillId="0" borderId="0" xfId="0" applyFont="1" applyAlignment="1">
      <alignment horizontal="center" vertical="center"/>
    </xf>
    <xf numFmtId="1" fontId="8" fillId="0" borderId="0" xfId="0" applyNumberFormat="1" applyFont="1" applyAlignment="1">
      <alignment horizontal="center" vertical="center" wrapText="1"/>
    </xf>
    <xf numFmtId="0" fontId="8" fillId="3" borderId="2" xfId="0" applyFont="1" applyFill="1" applyBorder="1" applyAlignment="1">
      <alignment horizontal="center" vertical="center"/>
    </xf>
    <xf numFmtId="0" fontId="5" fillId="0" borderId="0" xfId="0" applyFont="1" applyAlignment="1">
      <alignment vertical="center"/>
    </xf>
    <xf numFmtId="0" fontId="9" fillId="2" borderId="0" xfId="0" applyFont="1" applyFill="1" applyAlignment="1">
      <alignment vertical="center"/>
    </xf>
    <xf numFmtId="0" fontId="5" fillId="2" borderId="3" xfId="0" applyFont="1" applyFill="1" applyBorder="1" applyAlignment="1">
      <alignment vertical="center"/>
    </xf>
    <xf numFmtId="0" fontId="7" fillId="2" borderId="3" xfId="0" applyFont="1" applyFill="1" applyBorder="1" applyAlignment="1">
      <alignment vertical="center"/>
    </xf>
    <xf numFmtId="14" fontId="19" fillId="2" borderId="0" xfId="0" applyNumberFormat="1" applyFont="1" applyFill="1" applyAlignment="1">
      <alignment horizontal="left" vertical="center"/>
    </xf>
    <xf numFmtId="0" fontId="20" fillId="2" borderId="0" xfId="0" applyFont="1" applyFill="1" applyAlignment="1">
      <alignment vertical="center"/>
    </xf>
    <xf numFmtId="0" fontId="19" fillId="2" borderId="18" xfId="0" applyFont="1" applyFill="1" applyBorder="1" applyAlignment="1">
      <alignment vertical="center"/>
    </xf>
    <xf numFmtId="0" fontId="19" fillId="2" borderId="11" xfId="0" applyFont="1" applyFill="1" applyBorder="1" applyAlignment="1">
      <alignment vertical="center"/>
    </xf>
    <xf numFmtId="0" fontId="19" fillId="0" borderId="11" xfId="0" applyFont="1" applyBorder="1" applyAlignment="1">
      <alignment vertical="center"/>
    </xf>
    <xf numFmtId="0" fontId="6" fillId="2" borderId="3" xfId="0" applyFont="1" applyFill="1" applyBorder="1" applyAlignment="1">
      <alignment vertical="center"/>
    </xf>
    <xf numFmtId="0" fontId="5" fillId="0" borderId="0" xfId="0" applyFont="1" applyAlignment="1">
      <alignment horizontal="center" vertical="center"/>
    </xf>
    <xf numFmtId="14" fontId="5" fillId="2" borderId="0" xfId="0" applyNumberFormat="1" applyFont="1" applyFill="1" applyAlignment="1">
      <alignment vertical="center"/>
    </xf>
    <xf numFmtId="0" fontId="26" fillId="2" borderId="15" xfId="0" applyFont="1" applyFill="1" applyBorder="1" applyAlignment="1">
      <alignment vertical="center"/>
    </xf>
    <xf numFmtId="14" fontId="27" fillId="2" borderId="15" xfId="0" applyNumberFormat="1" applyFont="1" applyFill="1" applyBorder="1" applyAlignment="1">
      <alignment vertical="center"/>
    </xf>
    <xf numFmtId="0" fontId="28" fillId="2" borderId="15" xfId="0" applyFont="1" applyFill="1" applyBorder="1" applyAlignment="1">
      <alignment vertical="center"/>
    </xf>
    <xf numFmtId="0" fontId="27" fillId="2" borderId="15" xfId="0" applyFont="1" applyFill="1" applyBorder="1" applyAlignment="1">
      <alignment vertical="center"/>
    </xf>
    <xf numFmtId="0" fontId="28" fillId="2" borderId="0" xfId="0" applyFont="1" applyFill="1" applyAlignment="1">
      <alignment vertical="center"/>
    </xf>
    <xf numFmtId="0" fontId="26" fillId="2" borderId="0" xfId="0" applyFont="1" applyFill="1" applyAlignment="1">
      <alignment vertical="center"/>
    </xf>
    <xf numFmtId="14" fontId="27" fillId="2" borderId="0" xfId="0" applyNumberFormat="1" applyFont="1" applyFill="1" applyAlignment="1">
      <alignment vertical="center"/>
    </xf>
    <xf numFmtId="0" fontId="27" fillId="2" borderId="0" xfId="0" applyFont="1" applyFill="1" applyAlignment="1">
      <alignment vertical="center"/>
    </xf>
    <xf numFmtId="3" fontId="19" fillId="0" borderId="0" xfId="0" applyNumberFormat="1" applyFont="1" applyAlignment="1">
      <alignment horizontal="right" vertical="center"/>
    </xf>
    <xf numFmtId="0" fontId="10" fillId="0" borderId="0" xfId="0" applyFont="1" applyAlignment="1">
      <alignment vertical="center"/>
    </xf>
    <xf numFmtId="0" fontId="24" fillId="0" borderId="14" xfId="0" applyFont="1" applyBorder="1" applyAlignment="1">
      <alignment horizontal="left" vertical="center"/>
    </xf>
    <xf numFmtId="166" fontId="19" fillId="0" borderId="0" xfId="0" applyNumberFormat="1" applyFont="1" applyAlignment="1">
      <alignment horizontal="center" vertical="center"/>
    </xf>
    <xf numFmtId="49" fontId="0" fillId="0" borderId="0" xfId="0" applyNumberFormat="1" applyAlignment="1">
      <alignment vertical="center"/>
    </xf>
    <xf numFmtId="0" fontId="6" fillId="0" borderId="0" xfId="0" applyFont="1" applyAlignment="1">
      <alignment horizontal="left" vertical="center"/>
    </xf>
    <xf numFmtId="0" fontId="6" fillId="0" borderId="0" xfId="0" applyFont="1" applyAlignment="1">
      <alignment vertical="center"/>
    </xf>
    <xf numFmtId="14" fontId="5" fillId="2" borderId="0" xfId="0" applyNumberFormat="1" applyFont="1" applyFill="1" applyAlignment="1">
      <alignment horizontal="left" vertical="center"/>
    </xf>
    <xf numFmtId="0" fontId="28" fillId="0" borderId="15" xfId="0" applyFont="1" applyBorder="1" applyAlignment="1">
      <alignment vertical="center"/>
    </xf>
    <xf numFmtId="0" fontId="23" fillId="2" borderId="0" xfId="0" applyFont="1" applyFill="1" applyAlignment="1">
      <alignment vertical="center"/>
    </xf>
    <xf numFmtId="0" fontId="16" fillId="2" borderId="0" xfId="0" applyFont="1" applyFill="1" applyAlignment="1">
      <alignment vertical="center"/>
    </xf>
    <xf numFmtId="0" fontId="0" fillId="0" borderId="15" xfId="0" applyBorder="1" applyAlignment="1">
      <alignment vertical="center"/>
    </xf>
    <xf numFmtId="0" fontId="0" fillId="0" borderId="5" xfId="0" applyBorder="1" applyAlignment="1">
      <alignment vertical="center"/>
    </xf>
    <xf numFmtId="0" fontId="28" fillId="0" borderId="0" xfId="0" applyFont="1" applyAlignment="1">
      <alignment vertical="center"/>
    </xf>
    <xf numFmtId="0" fontId="0" fillId="0" borderId="6" xfId="0" applyBorder="1" applyAlignment="1">
      <alignment vertical="center"/>
    </xf>
    <xf numFmtId="3" fontId="5" fillId="0" borderId="0" xfId="0" applyNumberFormat="1" applyFont="1" applyAlignment="1">
      <alignment vertical="center"/>
    </xf>
    <xf numFmtId="0" fontId="8" fillId="0" borderId="0" xfId="0" applyFont="1" applyAlignment="1">
      <alignment horizontal="left" vertical="center" wrapText="1"/>
    </xf>
    <xf numFmtId="0" fontId="5" fillId="0" borderId="0" xfId="0" applyFont="1" applyAlignment="1">
      <alignment vertical="center" wrapText="1"/>
    </xf>
    <xf numFmtId="0" fontId="33" fillId="0" borderId="0" xfId="0" applyFont="1" applyAlignment="1">
      <alignment horizontal="center" vertical="center"/>
    </xf>
    <xf numFmtId="0" fontId="4" fillId="0" borderId="0" xfId="0" applyFont="1"/>
    <xf numFmtId="168" fontId="4" fillId="0" borderId="0" xfId="2" applyNumberFormat="1" applyFont="1" applyFill="1"/>
    <xf numFmtId="3" fontId="4" fillId="0" borderId="0" xfId="2" applyNumberFormat="1" applyFont="1" applyFill="1"/>
    <xf numFmtId="3" fontId="8" fillId="0" borderId="0" xfId="0" applyNumberFormat="1" applyFont="1" applyAlignment="1">
      <alignment horizontal="center" vertical="center"/>
    </xf>
    <xf numFmtId="3" fontId="8" fillId="0" borderId="0" xfId="0" applyNumberFormat="1" applyFont="1" applyAlignment="1">
      <alignment horizontal="right" vertical="center"/>
    </xf>
    <xf numFmtId="0" fontId="0" fillId="0" borderId="3" xfId="0" applyBorder="1"/>
    <xf numFmtId="0" fontId="0" fillId="0" borderId="22" xfId="0" applyBorder="1"/>
    <xf numFmtId="0" fontId="4" fillId="0" borderId="0" xfId="0" applyFont="1" applyAlignment="1">
      <alignment vertical="center"/>
    </xf>
    <xf numFmtId="3" fontId="4" fillId="0" borderId="0" xfId="2" applyNumberFormat="1" applyFont="1" applyFill="1" applyBorder="1"/>
    <xf numFmtId="0" fontId="6" fillId="0" borderId="0" xfId="0" applyFont="1" applyAlignment="1">
      <alignment horizontal="center" vertical="center" wrapText="1"/>
    </xf>
    <xf numFmtId="3" fontId="31" fillId="0" borderId="0" xfId="2" applyNumberFormat="1" applyFont="1" applyFill="1" applyBorder="1" applyAlignment="1">
      <alignment horizontal="center" wrapText="1"/>
    </xf>
    <xf numFmtId="0" fontId="5" fillId="0" borderId="0" xfId="0" applyFont="1" applyAlignment="1">
      <alignment horizontal="center" wrapText="1"/>
    </xf>
    <xf numFmtId="4" fontId="30" fillId="0" borderId="0" xfId="2" applyNumberFormat="1" applyFont="1" applyFill="1" applyBorder="1" applyAlignment="1">
      <alignment horizontal="center"/>
    </xf>
    <xf numFmtId="0" fontId="0" fillId="0" borderId="15" xfId="0" applyBorder="1"/>
    <xf numFmtId="0" fontId="0" fillId="0" borderId="5" xfId="0" applyBorder="1"/>
    <xf numFmtId="0" fontId="19" fillId="6" borderId="2" xfId="0" applyFont="1" applyFill="1" applyBorder="1" applyAlignment="1" applyProtection="1">
      <alignment horizontal="center" vertical="center"/>
      <protection locked="0"/>
    </xf>
    <xf numFmtId="3" fontId="19" fillId="6" borderId="2" xfId="0" applyNumberFormat="1" applyFont="1" applyFill="1" applyBorder="1" applyAlignment="1" applyProtection="1">
      <alignment horizontal="center" vertical="center"/>
      <protection locked="0"/>
    </xf>
    <xf numFmtId="0" fontId="33" fillId="2" borderId="0" xfId="0" applyFont="1" applyFill="1"/>
    <xf numFmtId="0" fontId="10" fillId="3" borderId="2" xfId="0" applyFont="1" applyFill="1" applyBorder="1" applyAlignment="1">
      <alignment horizontal="center" vertical="center"/>
    </xf>
    <xf numFmtId="0" fontId="37" fillId="0" borderId="0" xfId="0" applyFont="1"/>
    <xf numFmtId="0" fontId="38" fillId="0" borderId="0" xfId="0" applyFont="1"/>
    <xf numFmtId="0" fontId="0" fillId="0" borderId="1" xfId="0" applyBorder="1"/>
    <xf numFmtId="0" fontId="40" fillId="0" borderId="2" xfId="0" applyFont="1" applyBorder="1" applyAlignment="1">
      <alignment vertical="center" wrapText="1"/>
    </xf>
    <xf numFmtId="0" fontId="19" fillId="0" borderId="0" xfId="0" applyFont="1" applyAlignment="1">
      <alignment horizontal="left" vertical="center"/>
    </xf>
    <xf numFmtId="0" fontId="0" fillId="0" borderId="17" xfId="0" applyBorder="1"/>
    <xf numFmtId="0" fontId="0" fillId="0" borderId="7" xfId="0" applyBorder="1"/>
    <xf numFmtId="0" fontId="40" fillId="0" borderId="8" xfId="0" applyFont="1" applyBorder="1" applyAlignment="1">
      <alignmen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0" fillId="2" borderId="3" xfId="0" applyFill="1" applyBorder="1" applyAlignment="1">
      <alignment horizontal="left" vertical="center"/>
    </xf>
    <xf numFmtId="0" fontId="0" fillId="0" borderId="0" xfId="0" applyAlignment="1">
      <alignment horizontal="left"/>
    </xf>
    <xf numFmtId="0" fontId="19" fillId="0" borderId="0" xfId="0" applyFont="1"/>
    <xf numFmtId="0" fontId="19" fillId="0" borderId="0" xfId="0" applyFont="1" applyAlignment="1">
      <alignment horizontal="left"/>
    </xf>
    <xf numFmtId="0" fontId="6" fillId="0" borderId="0" xfId="0" applyFont="1" applyAlignment="1">
      <alignment horizontal="left" vertical="center" wrapText="1"/>
    </xf>
    <xf numFmtId="0" fontId="0" fillId="0" borderId="14" xfId="0" applyBorder="1"/>
    <xf numFmtId="0" fontId="0" fillId="0" borderId="9" xfId="0" applyBorder="1"/>
    <xf numFmtId="0" fontId="5" fillId="0" borderId="6" xfId="0" applyFont="1" applyBorder="1"/>
    <xf numFmtId="49" fontId="4" fillId="0" borderId="0" xfId="0" applyNumberFormat="1" applyFont="1" applyAlignment="1">
      <alignment vertical="center"/>
    </xf>
    <xf numFmtId="0" fontId="6" fillId="2" borderId="0" xfId="0" applyFont="1" applyFill="1" applyAlignment="1">
      <alignment horizontal="center" vertical="center"/>
    </xf>
    <xf numFmtId="0" fontId="6" fillId="3" borderId="2" xfId="0" applyFont="1" applyFill="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xf>
    <xf numFmtId="3" fontId="5" fillId="0" borderId="0" xfId="0" applyNumberFormat="1" applyFont="1" applyAlignment="1">
      <alignment horizontal="center" vertical="center"/>
    </xf>
    <xf numFmtId="0" fontId="5" fillId="2" borderId="0" xfId="0" applyFont="1" applyFill="1" applyAlignment="1">
      <alignment vertical="center" wrapText="1"/>
    </xf>
    <xf numFmtId="0" fontId="5" fillId="0" borderId="12" xfId="0" applyFont="1" applyBorder="1" applyAlignment="1">
      <alignment vertical="center" wrapText="1"/>
    </xf>
    <xf numFmtId="0" fontId="5" fillId="2" borderId="2" xfId="0" applyFont="1" applyFill="1" applyBorder="1" applyAlignment="1">
      <alignment vertical="center" wrapText="1"/>
    </xf>
    <xf numFmtId="3" fontId="5" fillId="0" borderId="0" xfId="0" applyNumberFormat="1" applyFont="1" applyAlignment="1" applyProtection="1">
      <alignment horizontal="center" vertical="center"/>
      <protection locked="0"/>
    </xf>
    <xf numFmtId="0" fontId="6" fillId="3" borderId="13"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4" fillId="2" borderId="0" xfId="0" applyFont="1" applyFill="1" applyAlignment="1">
      <alignment vertical="center"/>
    </xf>
    <xf numFmtId="0" fontId="29" fillId="2" borderId="14" xfId="0" applyFont="1" applyFill="1" applyBorder="1" applyAlignment="1">
      <alignment vertical="center"/>
    </xf>
    <xf numFmtId="0" fontId="27" fillId="2" borderId="9" xfId="0" applyFont="1" applyFill="1" applyBorder="1" applyAlignment="1">
      <alignment vertical="center"/>
    </xf>
    <xf numFmtId="0" fontId="5" fillId="6" borderId="2" xfId="0" applyFont="1" applyFill="1" applyBorder="1" applyAlignment="1" applyProtection="1">
      <alignment horizontal="left" vertical="center" wrapText="1"/>
      <protection locked="0"/>
    </xf>
    <xf numFmtId="2" fontId="6" fillId="5"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xf>
    <xf numFmtId="0" fontId="5" fillId="6" borderId="2" xfId="0" applyFont="1" applyFill="1" applyBorder="1" applyAlignment="1" applyProtection="1">
      <alignment vertical="center" wrapText="1"/>
      <protection locked="0"/>
    </xf>
    <xf numFmtId="0" fontId="5" fillId="6" borderId="21" xfId="0" applyFont="1" applyFill="1" applyBorder="1" applyAlignment="1" applyProtection="1">
      <alignment horizontal="center" vertical="center" wrapText="1"/>
      <protection locked="0"/>
    </xf>
    <xf numFmtId="0" fontId="5" fillId="6" borderId="11" xfId="0" applyFont="1" applyFill="1" applyBorder="1" applyAlignment="1" applyProtection="1">
      <alignment vertical="center" wrapText="1"/>
      <protection locked="0"/>
    </xf>
    <xf numFmtId="0" fontId="5" fillId="6" borderId="13" xfId="0" applyFont="1" applyFill="1" applyBorder="1" applyAlignment="1" applyProtection="1">
      <alignment vertical="center" wrapText="1"/>
      <protection locked="0"/>
    </xf>
    <xf numFmtId="0" fontId="5" fillId="0" borderId="14" xfId="0" applyFont="1" applyBorder="1" applyAlignment="1">
      <alignment vertical="center"/>
    </xf>
    <xf numFmtId="0" fontId="5" fillId="0" borderId="15" xfId="0" applyFont="1" applyBorder="1" applyAlignment="1">
      <alignmen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4" fillId="0" borderId="15" xfId="0" applyFont="1" applyBorder="1"/>
    <xf numFmtId="0" fontId="27" fillId="2" borderId="0" xfId="0" applyFont="1" applyFill="1" applyAlignment="1">
      <alignment vertical="center" wrapText="1"/>
    </xf>
    <xf numFmtId="0" fontId="5" fillId="0" borderId="0" xfId="0" applyFont="1" applyAlignment="1" applyProtection="1">
      <alignment horizontal="left"/>
      <protection locked="0"/>
    </xf>
    <xf numFmtId="0" fontId="27" fillId="2" borderId="0" xfId="0" applyFont="1" applyFill="1" applyAlignment="1">
      <alignment horizontal="left" vertical="center" wrapText="1"/>
    </xf>
    <xf numFmtId="0" fontId="27" fillId="2" borderId="17"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6" fillId="0" borderId="0" xfId="0" applyFont="1" applyAlignment="1">
      <alignment horizontal="center" wrapText="1"/>
    </xf>
    <xf numFmtId="3" fontId="5" fillId="0" borderId="0" xfId="2" applyNumberFormat="1" applyFont="1" applyFill="1" applyBorder="1" applyAlignment="1" applyProtection="1">
      <alignment horizontal="center"/>
      <protection locked="0"/>
    </xf>
    <xf numFmtId="0" fontId="6" fillId="0" borderId="0" xfId="0" applyFont="1" applyAlignment="1">
      <alignment vertical="center" wrapText="1"/>
    </xf>
    <xf numFmtId="3" fontId="44" fillId="0" borderId="0" xfId="2" applyNumberFormat="1" applyFont="1" applyFill="1" applyBorder="1" applyAlignment="1">
      <alignment horizontal="center" wrapText="1"/>
    </xf>
    <xf numFmtId="0" fontId="4" fillId="0" borderId="9" xfId="0" applyFont="1" applyBorder="1"/>
    <xf numFmtId="0" fontId="6" fillId="3" borderId="2" xfId="0" applyFont="1" applyFill="1" applyBorder="1" applyAlignment="1">
      <alignment vertical="center"/>
    </xf>
    <xf numFmtId="0" fontId="5" fillId="6" borderId="2" xfId="0" applyFont="1" applyFill="1" applyBorder="1" applyAlignment="1" applyProtection="1">
      <alignment horizontal="left" vertical="center"/>
      <protection locked="0"/>
    </xf>
    <xf numFmtId="4" fontId="5" fillId="6" borderId="13" xfId="0" applyNumberFormat="1" applyFont="1" applyFill="1" applyBorder="1" applyAlignment="1" applyProtection="1">
      <alignment horizontal="left" vertical="center"/>
      <protection locked="0"/>
    </xf>
    <xf numFmtId="4" fontId="5" fillId="6" borderId="10" xfId="0" applyNumberFormat="1" applyFont="1" applyFill="1" applyBorder="1" applyAlignment="1" applyProtection="1">
      <alignment horizontal="left" vertical="center"/>
      <protection locked="0"/>
    </xf>
    <xf numFmtId="49" fontId="5" fillId="6" borderId="2" xfId="0" applyNumberFormat="1" applyFont="1" applyFill="1" applyBorder="1" applyAlignment="1" applyProtection="1">
      <alignment horizontal="left" vertical="center"/>
      <protection locked="0"/>
    </xf>
    <xf numFmtId="1" fontId="6" fillId="0" borderId="0" xfId="0" applyNumberFormat="1" applyFont="1" applyAlignment="1">
      <alignment horizontal="center" vertical="center" wrapText="1"/>
    </xf>
    <xf numFmtId="0" fontId="36" fillId="2" borderId="0" xfId="0" applyFont="1" applyFill="1" applyAlignment="1">
      <alignment vertical="center"/>
    </xf>
    <xf numFmtId="0" fontId="5" fillId="0" borderId="11" xfId="0" applyFont="1" applyBorder="1" applyAlignment="1">
      <alignment horizontal="center" vertical="center"/>
    </xf>
    <xf numFmtId="0" fontId="40" fillId="0" borderId="39" xfId="0" applyFont="1" applyBorder="1" applyAlignment="1">
      <alignment vertical="center" wrapText="1"/>
    </xf>
    <xf numFmtId="0" fontId="42" fillId="0" borderId="0" xfId="0" applyFont="1" applyAlignment="1">
      <alignment vertical="center"/>
    </xf>
    <xf numFmtId="0" fontId="50" fillId="0" borderId="0" xfId="0" applyFont="1"/>
    <xf numFmtId="0" fontId="5" fillId="0" borderId="1" xfId="0" applyFont="1" applyBorder="1" applyAlignment="1">
      <alignment vertical="center"/>
    </xf>
    <xf numFmtId="0" fontId="37" fillId="0" borderId="0" xfId="0" applyFont="1" applyAlignment="1">
      <alignment vertical="top" wrapText="1"/>
    </xf>
    <xf numFmtId="0" fontId="5" fillId="0" borderId="12" xfId="0" applyFont="1" applyBorder="1"/>
    <xf numFmtId="0" fontId="40" fillId="0" borderId="39" xfId="0" applyFont="1" applyBorder="1" applyAlignment="1">
      <alignment horizontal="left" vertical="center" wrapText="1"/>
    </xf>
    <xf numFmtId="0" fontId="40" fillId="0" borderId="2" xfId="0" applyFont="1" applyBorder="1" applyAlignment="1">
      <alignment horizontal="left" vertical="center" wrapText="1"/>
    </xf>
    <xf numFmtId="0" fontId="40" fillId="0" borderId="35" xfId="0" applyFont="1" applyBorder="1" applyAlignment="1">
      <alignment vertical="center" wrapText="1"/>
    </xf>
    <xf numFmtId="0" fontId="40" fillId="0" borderId="36" xfId="0" applyFont="1" applyBorder="1" applyAlignment="1">
      <alignment vertical="center" wrapText="1"/>
    </xf>
    <xf numFmtId="0" fontId="6" fillId="3" borderId="2" xfId="0" applyFont="1" applyFill="1" applyBorder="1" applyAlignment="1">
      <alignment vertical="center" wrapText="1"/>
    </xf>
    <xf numFmtId="0" fontId="5" fillId="9" borderId="2" xfId="0" applyFont="1" applyFill="1" applyBorder="1" applyAlignment="1" applyProtection="1">
      <alignment vertical="center"/>
      <protection locked="0"/>
    </xf>
    <xf numFmtId="0" fontId="55" fillId="2" borderId="14" xfId="0" applyFont="1" applyFill="1" applyBorder="1" applyAlignment="1">
      <alignment vertical="center"/>
    </xf>
    <xf numFmtId="0" fontId="56" fillId="0" borderId="15" xfId="1" applyFont="1" applyFill="1" applyBorder="1" applyAlignment="1" applyProtection="1">
      <alignment horizontal="center" vertical="center"/>
    </xf>
    <xf numFmtId="0" fontId="57" fillId="0" borderId="15" xfId="0" applyFont="1" applyBorder="1" applyAlignment="1">
      <alignment vertical="center"/>
    </xf>
    <xf numFmtId="0" fontId="57" fillId="0" borderId="0" xfId="0" applyFont="1" applyAlignment="1">
      <alignment vertical="center"/>
    </xf>
    <xf numFmtId="0" fontId="0" fillId="0" borderId="0" xfId="0" applyAlignment="1">
      <alignment horizontal="center"/>
    </xf>
    <xf numFmtId="3" fontId="5" fillId="5" borderId="39" xfId="0" applyNumberFormat="1" applyFont="1" applyFill="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Protection="1">
      <protection locked="0"/>
    </xf>
    <xf numFmtId="0" fontId="5" fillId="3" borderId="2" xfId="0" applyFont="1" applyFill="1" applyBorder="1" applyAlignment="1">
      <alignment horizontal="left" vertical="center"/>
    </xf>
    <xf numFmtId="0" fontId="6" fillId="3" borderId="2" xfId="0" applyFont="1" applyFill="1" applyBorder="1" applyAlignment="1">
      <alignment horizontal="left" vertical="center"/>
    </xf>
    <xf numFmtId="0" fontId="24" fillId="0" borderId="15" xfId="0" applyFont="1" applyBorder="1" applyAlignment="1">
      <alignment horizontal="left" vertical="center"/>
    </xf>
    <xf numFmtId="0" fontId="61" fillId="0" borderId="0" xfId="0" applyFont="1" applyAlignment="1" applyProtection="1">
      <alignment horizontal="left"/>
      <protection locked="0"/>
    </xf>
    <xf numFmtId="0" fontId="61" fillId="0" borderId="6" xfId="0" applyFont="1" applyBorder="1" applyAlignment="1" applyProtection="1">
      <alignment horizontal="left"/>
      <protection locked="0"/>
    </xf>
    <xf numFmtId="0" fontId="25" fillId="2" borderId="17"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61" fillId="0" borderId="7" xfId="0" applyFont="1" applyBorder="1" applyAlignment="1" applyProtection="1">
      <alignment horizontal="left"/>
      <protection locked="0"/>
    </xf>
    <xf numFmtId="0" fontId="8" fillId="0" borderId="0" xfId="0" applyFont="1" applyAlignment="1">
      <alignment horizontal="center" wrapText="1"/>
    </xf>
    <xf numFmtId="0" fontId="8" fillId="3" borderId="13" xfId="0" applyFont="1" applyFill="1" applyBorder="1" applyAlignment="1">
      <alignment horizontal="center" vertical="center"/>
    </xf>
    <xf numFmtId="0" fontId="0" fillId="0" borderId="0" xfId="0" applyProtection="1">
      <protection locked="0"/>
    </xf>
    <xf numFmtId="0" fontId="19" fillId="10" borderId="2" xfId="0" applyFont="1" applyFill="1" applyBorder="1" applyAlignment="1">
      <alignment horizontal="center" vertical="center"/>
    </xf>
    <xf numFmtId="3" fontId="61" fillId="0" borderId="0" xfId="2" applyNumberFormat="1" applyFont="1" applyFill="1" applyBorder="1" applyAlignment="1" applyProtection="1">
      <alignment horizontal="center"/>
      <protection locked="0"/>
    </xf>
    <xf numFmtId="0" fontId="19" fillId="10" borderId="2" xfId="0" applyFont="1" applyFill="1" applyBorder="1" applyAlignment="1">
      <alignment horizontal="left" vertical="center" wrapText="1"/>
    </xf>
    <xf numFmtId="4" fontId="61" fillId="10" borderId="2" xfId="2" applyNumberFormat="1" applyFont="1" applyFill="1" applyBorder="1" applyAlignment="1">
      <alignment horizontal="center"/>
    </xf>
    <xf numFmtId="3" fontId="61" fillId="0" borderId="0" xfId="2" applyNumberFormat="1" applyFont="1" applyFill="1" applyBorder="1" applyAlignment="1">
      <alignment horizontal="center"/>
    </xf>
    <xf numFmtId="3" fontId="30" fillId="0" borderId="0" xfId="2" applyNumberFormat="1" applyFont="1" applyFill="1" applyBorder="1" applyAlignment="1">
      <alignment horizontal="center"/>
    </xf>
    <xf numFmtId="3" fontId="19" fillId="0" borderId="0" xfId="2" applyNumberFormat="1" applyFont="1" applyFill="1" applyBorder="1" applyAlignment="1">
      <alignment horizontal="center"/>
    </xf>
    <xf numFmtId="3" fontId="19" fillId="0" borderId="0" xfId="0" applyNumberFormat="1" applyFont="1" applyAlignment="1">
      <alignment horizontal="center"/>
    </xf>
    <xf numFmtId="3" fontId="4" fillId="0" borderId="0" xfId="0" applyNumberFormat="1" applyFont="1"/>
    <xf numFmtId="3" fontId="0" fillId="0" borderId="0" xfId="0" applyNumberFormat="1"/>
    <xf numFmtId="0" fontId="19" fillId="10" borderId="2" xfId="0" quotePrefix="1" applyFont="1" applyFill="1" applyBorder="1" applyAlignment="1">
      <alignment horizontal="center" vertical="center"/>
    </xf>
    <xf numFmtId="0" fontId="5" fillId="6" borderId="13" xfId="0" applyFont="1" applyFill="1" applyBorder="1" applyAlignment="1" applyProtection="1">
      <alignment horizontal="right" vertical="center" wrapText="1"/>
      <protection locked="0"/>
    </xf>
    <xf numFmtId="0" fontId="5" fillId="6" borderId="13" xfId="0" applyFont="1" applyFill="1" applyBorder="1" applyAlignment="1" applyProtection="1">
      <alignment horizontal="left" vertical="center" wrapText="1"/>
      <protection locked="0"/>
    </xf>
    <xf numFmtId="0" fontId="8" fillId="3" borderId="13" xfId="0" applyFont="1" applyFill="1" applyBorder="1" applyAlignment="1">
      <alignment horizontal="left" vertical="center"/>
    </xf>
    <xf numFmtId="0" fontId="19" fillId="10" borderId="2" xfId="0" applyFont="1" applyFill="1" applyBorder="1" applyAlignment="1">
      <alignment horizontal="center" vertical="center" wrapText="1"/>
    </xf>
    <xf numFmtId="0" fontId="8" fillId="0" borderId="9" xfId="0" applyFont="1" applyBorder="1" applyAlignment="1">
      <alignment vertical="center"/>
    </xf>
    <xf numFmtId="0" fontId="6" fillId="0" borderId="0" xfId="0" applyFont="1"/>
    <xf numFmtId="0" fontId="5" fillId="0" borderId="17" xfId="0" applyFont="1" applyBorder="1"/>
    <xf numFmtId="0" fontId="19" fillId="0" borderId="1" xfId="0" applyFont="1" applyBorder="1" applyAlignment="1">
      <alignment vertical="center"/>
    </xf>
    <xf numFmtId="0" fontId="8" fillId="0" borderId="9" xfId="0" applyFont="1" applyBorder="1"/>
    <xf numFmtId="0" fontId="8" fillId="0" borderId="0" xfId="0" applyFont="1"/>
    <xf numFmtId="0" fontId="5" fillId="0" borderId="15" xfId="0" applyFont="1" applyBorder="1"/>
    <xf numFmtId="0" fontId="4" fillId="0" borderId="5" xfId="0" applyFont="1" applyBorder="1"/>
    <xf numFmtId="0" fontId="40" fillId="0" borderId="18" xfId="0" applyFont="1" applyBorder="1" applyAlignment="1">
      <alignment vertical="center" wrapText="1"/>
    </xf>
    <xf numFmtId="0" fontId="6" fillId="3" borderId="1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5" fillId="8" borderId="2" xfId="0" applyFont="1" applyFill="1" applyBorder="1" applyAlignment="1">
      <alignment horizontal="center" vertical="center"/>
    </xf>
    <xf numFmtId="0" fontId="19" fillId="0" borderId="2" xfId="0" applyFont="1" applyBorder="1" applyAlignment="1" applyProtection="1">
      <alignment horizontal="left" vertical="center" wrapText="1"/>
      <protection locked="0"/>
    </xf>
    <xf numFmtId="0" fontId="40" fillId="0" borderId="11" xfId="0" applyFont="1" applyBorder="1" applyAlignment="1">
      <alignment vertical="center" wrapText="1"/>
    </xf>
    <xf numFmtId="14" fontId="5" fillId="2" borderId="3" xfId="0" applyNumberFormat="1" applyFont="1" applyFill="1" applyBorder="1" applyAlignment="1">
      <alignment vertical="center"/>
    </xf>
    <xf numFmtId="0" fontId="23" fillId="2" borderId="0" xfId="0" applyFont="1" applyFill="1"/>
    <xf numFmtId="0" fontId="5" fillId="8" borderId="13" xfId="0" applyFont="1" applyFill="1" applyBorder="1" applyAlignment="1">
      <alignment horizontal="left" vertical="center" wrapText="1"/>
    </xf>
    <xf numFmtId="0" fontId="6" fillId="3" borderId="18" xfId="0" applyFont="1" applyFill="1" applyBorder="1" applyAlignment="1">
      <alignment horizontal="center" vertical="center" wrapText="1"/>
    </xf>
    <xf numFmtId="0" fontId="6" fillId="3" borderId="10" xfId="0" applyFont="1" applyFill="1" applyBorder="1" applyAlignment="1">
      <alignment horizontal="left" vertical="center" wrapText="1"/>
    </xf>
    <xf numFmtId="0" fontId="5" fillId="8" borderId="10" xfId="0" applyFont="1" applyFill="1" applyBorder="1" applyAlignment="1">
      <alignment horizontal="left" vertical="center" wrapText="1"/>
    </xf>
    <xf numFmtId="0" fontId="5" fillId="6" borderId="10" xfId="0" applyFont="1" applyFill="1" applyBorder="1" applyAlignment="1" applyProtection="1">
      <alignment horizontal="left" vertical="center" wrapText="1"/>
      <protection locked="0"/>
    </xf>
    <xf numFmtId="0" fontId="5" fillId="12" borderId="2" xfId="0" applyFont="1" applyFill="1" applyBorder="1" applyAlignment="1" applyProtection="1">
      <alignment vertical="center"/>
      <protection locked="0"/>
    </xf>
    <xf numFmtId="0" fontId="19" fillId="10" borderId="2" xfId="0" applyFont="1" applyFill="1" applyBorder="1" applyAlignment="1">
      <alignment vertical="center"/>
    </xf>
    <xf numFmtId="0" fontId="19" fillId="10" borderId="2" xfId="0" applyFont="1" applyFill="1" applyBorder="1" applyAlignment="1">
      <alignment vertical="center" wrapText="1"/>
    </xf>
    <xf numFmtId="0" fontId="19" fillId="0" borderId="8" xfId="0" applyFont="1" applyBorder="1" applyAlignment="1">
      <alignment vertical="center" wrapText="1"/>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27" fillId="2" borderId="9" xfId="0" applyFont="1" applyFill="1" applyBorder="1" applyAlignment="1">
      <alignment vertical="center" wrapText="1"/>
    </xf>
    <xf numFmtId="0" fontId="5" fillId="13" borderId="0" xfId="0" applyFont="1" applyFill="1"/>
    <xf numFmtId="0" fontId="6" fillId="8" borderId="2" xfId="0" applyFont="1" applyFill="1" applyBorder="1" applyAlignment="1">
      <alignment vertical="center"/>
    </xf>
    <xf numFmtId="0" fontId="5" fillId="5" borderId="2" xfId="0" applyFont="1" applyFill="1" applyBorder="1" applyAlignment="1">
      <alignment vertical="center"/>
    </xf>
    <xf numFmtId="0" fontId="6" fillId="8" borderId="41" xfId="0" applyFont="1" applyFill="1" applyBorder="1" applyAlignment="1">
      <alignment vertical="center"/>
    </xf>
    <xf numFmtId="0" fontId="5" fillId="5" borderId="41" xfId="0" applyFont="1" applyFill="1" applyBorder="1" applyAlignment="1">
      <alignment vertical="center"/>
    </xf>
    <xf numFmtId="0" fontId="49" fillId="0" borderId="0" xfId="0" applyFont="1" applyAlignment="1">
      <alignment horizontal="left" vertical="center"/>
    </xf>
    <xf numFmtId="0" fontId="19" fillId="0" borderId="39" xfId="0" applyFont="1" applyBorder="1" applyAlignment="1">
      <alignment vertical="center" wrapText="1"/>
    </xf>
    <xf numFmtId="0" fontId="40" fillId="0" borderId="37" xfId="0" applyFont="1" applyBorder="1" applyAlignment="1">
      <alignment vertical="center" wrapText="1"/>
    </xf>
    <xf numFmtId="0" fontId="19" fillId="0" borderId="2" xfId="0" applyFont="1" applyBorder="1" applyAlignment="1">
      <alignment horizontal="left"/>
    </xf>
    <xf numFmtId="0" fontId="27" fillId="0" borderId="0" xfId="0" applyFont="1" applyAlignment="1">
      <alignment horizontal="left" vertical="center" wrapText="1"/>
    </xf>
    <xf numFmtId="0" fontId="27" fillId="0" borderId="0" xfId="0" applyFont="1" applyAlignment="1">
      <alignment horizontal="left" vertical="center"/>
    </xf>
    <xf numFmtId="0" fontId="5" fillId="0" borderId="2" xfId="0" applyFont="1" applyBorder="1" applyAlignment="1">
      <alignment horizontal="center" vertical="center" wrapText="1"/>
    </xf>
    <xf numFmtId="0" fontId="5" fillId="14" borderId="2" xfId="0" applyFont="1" applyFill="1" applyBorder="1"/>
    <xf numFmtId="0" fontId="19"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58" fillId="10" borderId="46" xfId="0" applyFont="1" applyFill="1" applyBorder="1" applyAlignment="1">
      <alignment horizontal="center" vertical="center" wrapText="1"/>
    </xf>
    <xf numFmtId="0" fontId="57" fillId="0" borderId="5" xfId="0" applyFont="1" applyBorder="1" applyAlignment="1">
      <alignment vertical="center"/>
    </xf>
    <xf numFmtId="0" fontId="19" fillId="0" borderId="0" xfId="0" applyFont="1" applyAlignment="1">
      <alignment horizontal="center" vertical="center" wrapText="1"/>
    </xf>
    <xf numFmtId="3" fontId="19" fillId="0" borderId="0" xfId="0" applyNumberFormat="1" applyFont="1" applyAlignment="1" applyProtection="1">
      <alignment horizontal="center" vertical="center"/>
      <protection locked="0"/>
    </xf>
    <xf numFmtId="2" fontId="59" fillId="0" borderId="11" xfId="0" applyNumberFormat="1" applyFont="1" applyBorder="1" applyAlignment="1">
      <alignment horizontal="right" vertical="center" wrapText="1"/>
    </xf>
    <xf numFmtId="0" fontId="59" fillId="0" borderId="11" xfId="0" applyFont="1" applyBorder="1" applyAlignment="1">
      <alignment horizontal="center" vertical="center" wrapText="1"/>
    </xf>
    <xf numFmtId="2" fontId="59" fillId="0" borderId="2" xfId="0" applyNumberFormat="1" applyFont="1" applyBorder="1" applyAlignment="1">
      <alignment horizontal="right" vertical="center" wrapText="1"/>
    </xf>
    <xf numFmtId="0" fontId="59" fillId="0" borderId="2" xfId="0" applyFont="1" applyBorder="1" applyAlignment="1">
      <alignment horizontal="center" vertical="center" wrapText="1"/>
    </xf>
    <xf numFmtId="2" fontId="5" fillId="0" borderId="2" xfId="0" applyNumberFormat="1" applyFont="1" applyBorder="1" applyAlignment="1">
      <alignment horizontal="right" vertical="center" wrapText="1"/>
    </xf>
    <xf numFmtId="2" fontId="5" fillId="0" borderId="2" xfId="0" applyNumberFormat="1" applyFont="1" applyBorder="1" applyAlignment="1">
      <alignment horizontal="right" vertical="center"/>
    </xf>
    <xf numFmtId="0" fontId="29" fillId="0" borderId="14" xfId="0" applyFont="1" applyBorder="1" applyAlignment="1">
      <alignment vertical="center" wrapText="1"/>
    </xf>
    <xf numFmtId="0" fontId="5" fillId="0" borderId="13" xfId="0" applyFont="1" applyBorder="1" applyAlignment="1">
      <alignment horizontal="left" vertical="center" wrapText="1"/>
    </xf>
    <xf numFmtId="0" fontId="71" fillId="16" borderId="13" xfId="0" applyFont="1" applyFill="1" applyBorder="1" applyAlignment="1">
      <alignment vertical="center"/>
    </xf>
    <xf numFmtId="0" fontId="71" fillId="16" borderId="16" xfId="0" applyFont="1" applyFill="1" applyBorder="1" applyAlignment="1">
      <alignment vertical="center"/>
    </xf>
    <xf numFmtId="0" fontId="5" fillId="4" borderId="13" xfId="0" applyFont="1" applyFill="1" applyBorder="1" applyAlignment="1">
      <alignment vertical="center" wrapText="1"/>
    </xf>
    <xf numFmtId="0" fontId="5" fillId="4" borderId="16" xfId="0" applyFont="1" applyFill="1" applyBorder="1" applyAlignment="1">
      <alignment vertical="center" wrapText="1"/>
    </xf>
    <xf numFmtId="0" fontId="59" fillId="0" borderId="2" xfId="0" applyFont="1" applyBorder="1" applyAlignment="1">
      <alignment vertical="center" wrapText="1"/>
    </xf>
    <xf numFmtId="2" fontId="5" fillId="0" borderId="0" xfId="0" applyNumberFormat="1" applyFont="1" applyAlignment="1">
      <alignment vertical="center"/>
    </xf>
    <xf numFmtId="0" fontId="40" fillId="0" borderId="39"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6" xfId="0" applyFont="1" applyBorder="1" applyAlignment="1">
      <alignment horizontal="center" vertical="center" wrapText="1"/>
    </xf>
    <xf numFmtId="0" fontId="19" fillId="0" borderId="39" xfId="0" applyFont="1" applyBorder="1" applyAlignment="1">
      <alignment horizontal="center" vertical="center" wrapText="1"/>
    </xf>
    <xf numFmtId="0" fontId="6" fillId="3" borderId="13" xfId="0" applyFont="1" applyFill="1" applyBorder="1" applyAlignment="1">
      <alignment horizontal="center" vertical="center" wrapText="1"/>
    </xf>
    <xf numFmtId="0" fontId="5" fillId="0" borderId="2" xfId="0" applyFont="1" applyBorder="1" applyAlignment="1">
      <alignment horizontal="left" vertical="center" wrapText="1"/>
    </xf>
    <xf numFmtId="0" fontId="0" fillId="0" borderId="0" xfId="0" applyAlignment="1">
      <alignment horizontal="center" vertical="center"/>
    </xf>
    <xf numFmtId="0" fontId="27" fillId="2" borderId="5" xfId="0" applyFont="1" applyFill="1" applyBorder="1" applyAlignment="1">
      <alignment vertical="center"/>
    </xf>
    <xf numFmtId="0" fontId="4" fillId="0" borderId="0" xfId="0" applyFont="1" applyAlignment="1">
      <alignment vertical="center" wrapText="1"/>
    </xf>
    <xf numFmtId="2" fontId="6" fillId="0" borderId="0" xfId="0" applyNumberFormat="1" applyFont="1" applyAlignment="1">
      <alignment horizontal="center" vertical="center" wrapText="1"/>
    </xf>
    <xf numFmtId="4" fontId="5" fillId="0" borderId="0" xfId="0" applyNumberFormat="1" applyFont="1" applyAlignment="1">
      <alignment vertical="center" wrapText="1"/>
    </xf>
    <xf numFmtId="49" fontId="29" fillId="2" borderId="14" xfId="0" applyNumberFormat="1" applyFont="1" applyFill="1" applyBorder="1" applyAlignment="1">
      <alignment vertical="center"/>
    </xf>
    <xf numFmtId="0" fontId="6" fillId="3" borderId="11" xfId="0" applyFont="1" applyFill="1" applyBorder="1" applyAlignment="1">
      <alignment horizontal="left" vertical="center" wrapText="1"/>
    </xf>
    <xf numFmtId="0" fontId="5" fillId="8" borderId="13" xfId="0" applyFont="1" applyFill="1" applyBorder="1" applyAlignment="1">
      <alignment horizontal="center" vertical="center"/>
    </xf>
    <xf numFmtId="0" fontId="6" fillId="3" borderId="12" xfId="0" applyFont="1" applyFill="1" applyBorder="1" applyAlignment="1">
      <alignment vertical="center" wrapText="1"/>
    </xf>
    <xf numFmtId="0" fontId="6" fillId="3" borderId="23" xfId="0" applyFont="1" applyFill="1" applyBorder="1" applyAlignment="1">
      <alignment vertical="center"/>
    </xf>
    <xf numFmtId="0" fontId="19" fillId="0" borderId="8" xfId="0" applyFont="1" applyBorder="1" applyAlignment="1">
      <alignment horizontal="center" vertical="center" wrapText="1"/>
    </xf>
    <xf numFmtId="0" fontId="5" fillId="8" borderId="16" xfId="0" applyFont="1" applyFill="1" applyBorder="1" applyAlignment="1">
      <alignment horizontal="left" vertical="center" wrapText="1"/>
    </xf>
    <xf numFmtId="0" fontId="37" fillId="0" borderId="0" xfId="0" applyFont="1" applyAlignment="1">
      <alignment vertical="center" wrapText="1"/>
    </xf>
    <xf numFmtId="0" fontId="19" fillId="2" borderId="0" xfId="0" applyFont="1" applyFill="1" applyAlignment="1">
      <alignment vertical="center"/>
    </xf>
    <xf numFmtId="0" fontId="9" fillId="0" borderId="0" xfId="0" applyFont="1" applyAlignment="1">
      <alignment vertical="center"/>
    </xf>
    <xf numFmtId="0" fontId="19" fillId="3" borderId="2" xfId="0" applyFont="1" applyFill="1" applyBorder="1" applyAlignment="1">
      <alignment horizontal="center" vertical="center"/>
    </xf>
    <xf numFmtId="0" fontId="19" fillId="12" borderId="2" xfId="0" applyFont="1" applyFill="1" applyBorder="1" applyAlignment="1">
      <alignment vertical="center"/>
    </xf>
    <xf numFmtId="0" fontId="5" fillId="6" borderId="16" xfId="0" applyFont="1" applyFill="1" applyBorder="1" applyAlignment="1" applyProtection="1">
      <alignment horizontal="left" vertical="center" wrapText="1"/>
      <protection locked="0"/>
    </xf>
    <xf numFmtId="0" fontId="5" fillId="2" borderId="3" xfId="0" applyFont="1" applyFill="1" applyBorder="1"/>
    <xf numFmtId="0" fontId="5" fillId="0" borderId="5" xfId="0" applyFont="1" applyBorder="1"/>
    <xf numFmtId="0" fontId="5" fillId="0" borderId="0" xfId="0" applyFont="1" applyProtection="1">
      <protection locked="0"/>
    </xf>
    <xf numFmtId="0" fontId="5" fillId="9" borderId="2" xfId="0" applyFont="1" applyFill="1" applyBorder="1"/>
    <xf numFmtId="3" fontId="5" fillId="0" borderId="0" xfId="2" applyNumberFormat="1" applyFont="1" applyFill="1" applyBorder="1"/>
    <xf numFmtId="3" fontId="5" fillId="0" borderId="0" xfId="2" applyNumberFormat="1" applyFont="1" applyFill="1"/>
    <xf numFmtId="168" fontId="5" fillId="0" borderId="0" xfId="2" applyNumberFormat="1" applyFont="1" applyFill="1"/>
    <xf numFmtId="0" fontId="5" fillId="14" borderId="2" xfId="0" applyFont="1" applyFill="1" applyBorder="1" applyAlignment="1">
      <alignment horizontal="center" vertical="center"/>
    </xf>
    <xf numFmtId="3" fontId="5" fillId="14" borderId="2" xfId="0" applyNumberFormat="1" applyFont="1" applyFill="1" applyBorder="1" applyAlignment="1" applyProtection="1">
      <alignment horizontal="center" vertical="center"/>
      <protection locked="0"/>
    </xf>
    <xf numFmtId="0" fontId="73" fillId="0" borderId="0" xfId="0" applyFont="1"/>
    <xf numFmtId="0" fontId="40" fillId="0" borderId="8" xfId="0" applyFont="1" applyBorder="1" applyAlignment="1">
      <alignment horizontal="left" vertical="center" wrapText="1"/>
    </xf>
    <xf numFmtId="0" fontId="0" fillId="0" borderId="0" xfId="0" applyAlignment="1">
      <alignment horizontal="left" vertical="top"/>
    </xf>
    <xf numFmtId="0" fontId="25" fillId="0" borderId="15" xfId="0" applyFont="1" applyBorder="1" applyAlignment="1">
      <alignment horizontal="left" vertical="center"/>
    </xf>
    <xf numFmtId="0" fontId="25" fillId="0" borderId="15" xfId="0" applyFont="1" applyBorder="1" applyAlignment="1">
      <alignment horizontal="center" vertical="center"/>
    </xf>
    <xf numFmtId="3" fontId="25" fillId="0" borderId="15" xfId="0" applyNumberFormat="1" applyFont="1" applyBorder="1" applyAlignment="1">
      <alignment vertical="center"/>
    </xf>
    <xf numFmtId="0" fontId="19" fillId="0" borderId="2" xfId="0" applyFont="1" applyBorder="1" applyAlignment="1">
      <alignment vertical="center" wrapText="1"/>
    </xf>
    <xf numFmtId="0" fontId="23" fillId="2" borderId="0" xfId="0" applyFont="1" applyFill="1" applyAlignment="1">
      <alignment horizontal="left" vertical="center"/>
    </xf>
    <xf numFmtId="0" fontId="23" fillId="2" borderId="0" xfId="0" applyFont="1" applyFill="1" applyAlignment="1">
      <alignment horizontal="left"/>
    </xf>
    <xf numFmtId="3" fontId="19" fillId="8" borderId="13" xfId="0" applyNumberFormat="1" applyFont="1" applyFill="1" applyBorder="1" applyAlignment="1" applyProtection="1">
      <alignment horizontal="center" vertical="center"/>
      <protection locked="0"/>
    </xf>
    <xf numFmtId="0" fontId="40" fillId="0" borderId="33" xfId="0" applyFont="1" applyBorder="1" applyAlignment="1">
      <alignment horizontal="left" vertical="center" wrapText="1"/>
    </xf>
    <xf numFmtId="0" fontId="21" fillId="0" borderId="0" xfId="0" applyFont="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4" fontId="5" fillId="0" borderId="0" xfId="0" applyNumberFormat="1" applyFont="1" applyAlignment="1" applyProtection="1">
      <alignment horizontal="center" vertical="center"/>
      <protection locked="0"/>
    </xf>
    <xf numFmtId="0" fontId="6" fillId="3" borderId="17" xfId="0" applyFont="1" applyFill="1" applyBorder="1" applyAlignment="1">
      <alignment horizontal="center" vertical="center" wrapText="1"/>
    </xf>
    <xf numFmtId="0" fontId="6" fillId="11" borderId="39" xfId="0" applyFont="1" applyFill="1" applyBorder="1" applyAlignment="1">
      <alignment vertical="center"/>
    </xf>
    <xf numFmtId="0" fontId="6" fillId="11" borderId="38" xfId="0" applyFont="1" applyFill="1" applyBorder="1" applyAlignment="1">
      <alignment horizontal="center" vertical="center" wrapText="1"/>
    </xf>
    <xf numFmtId="3" fontId="5" fillId="0" borderId="0" xfId="0" applyNumberFormat="1" applyFont="1" applyAlignment="1">
      <alignment horizontal="right" vertical="center"/>
    </xf>
    <xf numFmtId="0" fontId="27" fillId="0" borderId="0" xfId="0" applyFont="1" applyAlignment="1">
      <alignment vertical="center"/>
    </xf>
    <xf numFmtId="4" fontId="5" fillId="0" borderId="0" xfId="0" applyNumberFormat="1" applyFont="1" applyAlignment="1" applyProtection="1">
      <alignment vertical="center"/>
      <protection locked="0"/>
    </xf>
    <xf numFmtId="4" fontId="5" fillId="5" borderId="56" xfId="0" applyNumberFormat="1" applyFont="1" applyFill="1" applyBorder="1" applyAlignment="1">
      <alignment vertical="center" wrapText="1"/>
    </xf>
    <xf numFmtId="0" fontId="5" fillId="5" borderId="13" xfId="0" applyFont="1" applyFill="1" applyBorder="1" applyAlignment="1">
      <alignment vertical="center"/>
    </xf>
    <xf numFmtId="49" fontId="27" fillId="0" borderId="0" xfId="0" applyNumberFormat="1" applyFont="1" applyAlignment="1">
      <alignment horizontal="left" vertical="center"/>
    </xf>
    <xf numFmtId="0" fontId="5" fillId="0" borderId="0" xfId="0" applyFont="1" applyAlignment="1">
      <alignment horizontal="center" vertical="center" wrapText="1"/>
    </xf>
    <xf numFmtId="0" fontId="6" fillId="8" borderId="11" xfId="0" applyFont="1" applyFill="1" applyBorder="1" applyAlignment="1">
      <alignment vertical="center"/>
    </xf>
    <xf numFmtId="0" fontId="5" fillId="5" borderId="11" xfId="0" applyFont="1" applyFill="1" applyBorder="1" applyAlignment="1">
      <alignment vertical="center"/>
    </xf>
    <xf numFmtId="0" fontId="5" fillId="5" borderId="58" xfId="0" applyFont="1" applyFill="1" applyBorder="1" applyAlignment="1">
      <alignment vertical="center"/>
    </xf>
    <xf numFmtId="3" fontId="6" fillId="3" borderId="61" xfId="0" applyNumberFormat="1" applyFont="1" applyFill="1" applyBorder="1" applyAlignment="1">
      <alignment horizontal="center" vertical="center"/>
    </xf>
    <xf numFmtId="3" fontId="6" fillId="3" borderId="20" xfId="0" applyNumberFormat="1" applyFont="1" applyFill="1" applyBorder="1" applyAlignment="1">
      <alignment horizontal="center" vertical="center"/>
    </xf>
    <xf numFmtId="3" fontId="6" fillId="3" borderId="20" xfId="0" applyNumberFormat="1" applyFont="1" applyFill="1" applyBorder="1" applyAlignment="1">
      <alignment horizontal="center" vertical="center" wrapText="1"/>
    </xf>
    <xf numFmtId="0" fontId="6" fillId="3" borderId="32" xfId="0" applyFont="1" applyFill="1" applyBorder="1" applyAlignment="1">
      <alignment horizontal="center" vertical="center" wrapText="1"/>
    </xf>
    <xf numFmtId="3" fontId="6" fillId="3" borderId="44" xfId="0" applyNumberFormat="1" applyFont="1" applyFill="1" applyBorder="1" applyAlignment="1">
      <alignment horizontal="center" vertical="center"/>
    </xf>
    <xf numFmtId="3" fontId="19" fillId="8" borderId="10" xfId="0" applyNumberFormat="1" applyFont="1" applyFill="1" applyBorder="1" applyAlignment="1" applyProtection="1">
      <alignment vertical="center"/>
      <protection locked="0"/>
    </xf>
    <xf numFmtId="4" fontId="40" fillId="0" borderId="0" xfId="0" applyNumberFormat="1" applyFont="1" applyAlignment="1">
      <alignment horizontal="right" vertical="center" wrapText="1"/>
    </xf>
    <xf numFmtId="0" fontId="6" fillId="0" borderId="0" xfId="0" applyFont="1" applyAlignment="1">
      <alignment horizontal="center"/>
    </xf>
    <xf numFmtId="0" fontId="5" fillId="0" borderId="0" xfId="0" applyFont="1" applyAlignment="1">
      <alignment horizontal="center"/>
    </xf>
    <xf numFmtId="0" fontId="8" fillId="0" borderId="0" xfId="0" applyFont="1" applyAlignment="1">
      <alignment horizontal="left"/>
    </xf>
    <xf numFmtId="0" fontId="5" fillId="8" borderId="2" xfId="0" applyFont="1" applyFill="1" applyBorder="1" applyAlignment="1">
      <alignment horizontal="center" vertical="top" wrapText="1"/>
    </xf>
    <xf numFmtId="0" fontId="5" fillId="8" borderId="2" xfId="0" applyFont="1" applyFill="1" applyBorder="1" applyAlignment="1">
      <alignment vertical="center" wrapText="1"/>
    </xf>
    <xf numFmtId="0" fontId="70" fillId="16" borderId="13" xfId="0" applyFont="1" applyFill="1" applyBorder="1" applyAlignment="1">
      <alignment horizontal="center" vertical="center" wrapText="1"/>
    </xf>
    <xf numFmtId="0" fontId="59" fillId="0" borderId="11" xfId="0" applyFont="1" applyBorder="1" applyAlignment="1">
      <alignment vertical="center" wrapText="1"/>
    </xf>
    <xf numFmtId="0" fontId="59" fillId="0" borderId="2" xfId="0" applyFont="1" applyBorder="1" applyAlignment="1">
      <alignment horizontal="left" vertical="center" wrapText="1"/>
    </xf>
    <xf numFmtId="0" fontId="54" fillId="0" borderId="2" xfId="1" applyFont="1" applyFill="1" applyBorder="1" applyAlignment="1" applyProtection="1">
      <alignment vertical="center" wrapText="1"/>
    </xf>
    <xf numFmtId="0" fontId="41" fillId="0" borderId="0" xfId="0" applyFont="1" applyAlignment="1">
      <alignment vertical="center" wrapText="1"/>
    </xf>
    <xf numFmtId="0" fontId="4" fillId="8" borderId="2" xfId="0" applyFont="1" applyFill="1" applyBorder="1" applyAlignment="1">
      <alignment horizontal="center" vertical="center"/>
    </xf>
    <xf numFmtId="0" fontId="76" fillId="3" borderId="11" xfId="0" applyFont="1" applyFill="1" applyBorder="1" applyAlignment="1">
      <alignment horizontal="center" vertical="center" wrapText="1"/>
    </xf>
    <xf numFmtId="0" fontId="6" fillId="3" borderId="9" xfId="0" applyFont="1" applyFill="1" applyBorder="1" applyAlignment="1">
      <alignment vertical="center" wrapText="1"/>
    </xf>
    <xf numFmtId="0" fontId="76" fillId="3" borderId="2" xfId="0" applyFont="1" applyFill="1" applyBorder="1" applyAlignment="1">
      <alignment vertical="center" wrapText="1"/>
    </xf>
    <xf numFmtId="0" fontId="76" fillId="3" borderId="18" xfId="0" applyFont="1" applyFill="1" applyBorder="1" applyAlignment="1">
      <alignment horizontal="center" vertical="center" wrapText="1"/>
    </xf>
    <xf numFmtId="0" fontId="76" fillId="3" borderId="11" xfId="0" applyFont="1" applyFill="1" applyBorder="1" applyAlignment="1">
      <alignment vertical="center" wrapText="1"/>
    </xf>
    <xf numFmtId="0" fontId="0" fillId="13" borderId="0" xfId="0" applyFill="1"/>
    <xf numFmtId="0" fontId="39" fillId="13" borderId="0" xfId="0" applyFont="1" applyFill="1"/>
    <xf numFmtId="0" fontId="38" fillId="0" borderId="9" xfId="0" applyFont="1" applyBorder="1" applyAlignment="1">
      <alignment vertical="center"/>
    </xf>
    <xf numFmtId="0" fontId="70" fillId="16" borderId="2" xfId="0" applyFont="1" applyFill="1" applyBorder="1" applyAlignment="1">
      <alignment horizontal="center" vertical="center" wrapText="1"/>
    </xf>
    <xf numFmtId="0" fontId="5" fillId="4" borderId="10" xfId="0" applyFont="1" applyFill="1" applyBorder="1" applyAlignment="1">
      <alignment vertical="center" wrapText="1"/>
    </xf>
    <xf numFmtId="0" fontId="41" fillId="10" borderId="37" xfId="0" applyFont="1" applyFill="1" applyBorder="1" applyAlignment="1">
      <alignment horizontal="center" vertical="center"/>
    </xf>
    <xf numFmtId="0" fontId="58" fillId="10" borderId="37" xfId="0" applyFont="1" applyFill="1" applyBorder="1" applyAlignment="1">
      <alignment horizontal="center" vertical="center"/>
    </xf>
    <xf numFmtId="0" fontId="41" fillId="0" borderId="0" xfId="0" applyFont="1" applyAlignment="1">
      <alignment horizontal="center" vertical="center" wrapText="1"/>
    </xf>
    <xf numFmtId="0" fontId="19" fillId="0" borderId="0" xfId="0" applyFont="1" applyAlignment="1">
      <alignment horizontal="left" vertical="center" wrapText="1"/>
    </xf>
    <xf numFmtId="0" fontId="40" fillId="0" borderId="0" xfId="0" applyFont="1" applyAlignment="1">
      <alignment vertical="center" wrapText="1"/>
    </xf>
    <xf numFmtId="0" fontId="40" fillId="0" borderId="0" xfId="0" applyFont="1" applyAlignment="1">
      <alignment horizontal="center" vertical="center" wrapText="1"/>
    </xf>
    <xf numFmtId="0" fontId="40" fillId="0" borderId="65" xfId="0" applyFont="1" applyBorder="1" applyAlignment="1">
      <alignment horizontal="left" vertical="center" wrapText="1"/>
    </xf>
    <xf numFmtId="0" fontId="0" fillId="0" borderId="3" xfId="0" applyBorder="1" applyAlignment="1">
      <alignment horizontal="left"/>
    </xf>
    <xf numFmtId="0" fontId="8" fillId="0" borderId="55" xfId="0" applyFont="1" applyBorder="1" applyAlignment="1">
      <alignment vertical="center" wrapText="1"/>
    </xf>
    <xf numFmtId="0" fontId="8" fillId="11" borderId="4" xfId="0" applyFont="1" applyFill="1" applyBorder="1" applyAlignment="1">
      <alignment horizontal="center" vertical="center" wrapText="1"/>
    </xf>
    <xf numFmtId="0" fontId="40" fillId="0" borderId="24" xfId="0" applyFont="1" applyBorder="1" applyAlignment="1">
      <alignment vertical="center" wrapText="1"/>
    </xf>
    <xf numFmtId="0" fontId="41" fillId="0" borderId="4" xfId="0" applyFont="1" applyBorder="1" applyAlignment="1">
      <alignment vertical="center" wrapText="1"/>
    </xf>
    <xf numFmtId="0" fontId="41" fillId="0" borderId="40" xfId="0" applyFont="1" applyBorder="1" applyAlignment="1">
      <alignment vertical="center" wrapText="1"/>
    </xf>
    <xf numFmtId="0" fontId="41" fillId="0" borderId="19" xfId="0" applyFont="1" applyBorder="1" applyAlignment="1">
      <alignment vertical="center" wrapText="1"/>
    </xf>
    <xf numFmtId="0" fontId="22" fillId="0" borderId="0" xfId="0" applyFont="1"/>
    <xf numFmtId="2" fontId="0" fillId="0" borderId="0" xfId="0" applyNumberFormat="1"/>
    <xf numFmtId="0" fontId="19" fillId="0" borderId="37" xfId="0" applyFont="1" applyBorder="1" applyAlignment="1">
      <alignment horizontal="left" vertical="center" wrapText="1"/>
    </xf>
    <xf numFmtId="0" fontId="19" fillId="0" borderId="37" xfId="0" applyFont="1" applyBorder="1" applyAlignment="1">
      <alignment horizontal="center" vertical="center" wrapText="1"/>
    </xf>
    <xf numFmtId="0" fontId="19" fillId="0" borderId="8" xfId="0" applyFont="1" applyBorder="1" applyAlignment="1" applyProtection="1">
      <alignment horizontal="left" vertical="center" wrapText="1"/>
      <protection locked="0"/>
    </xf>
    <xf numFmtId="2" fontId="4" fillId="2" borderId="0" xfId="0" applyNumberFormat="1" applyFont="1" applyFill="1" applyAlignment="1">
      <alignment vertical="center"/>
    </xf>
    <xf numFmtId="2" fontId="5" fillId="2" borderId="0" xfId="0" applyNumberFormat="1" applyFont="1" applyFill="1" applyAlignment="1">
      <alignment vertical="center"/>
    </xf>
    <xf numFmtId="2" fontId="0" fillId="2" borderId="0" xfId="0" applyNumberFormat="1" applyFill="1" applyAlignment="1">
      <alignment vertical="center"/>
    </xf>
    <xf numFmtId="2" fontId="7" fillId="2" borderId="0" xfId="0" applyNumberFormat="1" applyFont="1" applyFill="1" applyAlignment="1">
      <alignment vertical="center"/>
    </xf>
    <xf numFmtId="2" fontId="0" fillId="2" borderId="3" xfId="0" applyNumberFormat="1" applyFill="1" applyBorder="1" applyAlignment="1">
      <alignment vertical="center"/>
    </xf>
    <xf numFmtId="2" fontId="25" fillId="0" borderId="15" xfId="0" applyNumberFormat="1" applyFont="1" applyBorder="1" applyAlignment="1">
      <alignment vertical="center"/>
    </xf>
    <xf numFmtId="2" fontId="8" fillId="3" borderId="25" xfId="0" applyNumberFormat="1" applyFont="1" applyFill="1" applyBorder="1" applyAlignment="1">
      <alignment vertical="center" wrapText="1"/>
    </xf>
    <xf numFmtId="2" fontId="40" fillId="9" borderId="31" xfId="0" applyNumberFormat="1" applyFont="1" applyFill="1" applyBorder="1" applyAlignment="1">
      <alignment horizontal="right" vertical="center" wrapText="1"/>
    </xf>
    <xf numFmtId="2" fontId="40" fillId="9" borderId="13" xfId="0" applyNumberFormat="1" applyFont="1" applyFill="1" applyBorder="1" applyAlignment="1">
      <alignment horizontal="right" vertical="center" wrapText="1"/>
    </xf>
    <xf numFmtId="2" fontId="40" fillId="9" borderId="20" xfId="0" applyNumberFormat="1" applyFont="1" applyFill="1" applyBorder="1" applyAlignment="1">
      <alignment horizontal="right" vertical="center" wrapText="1"/>
    </xf>
    <xf numFmtId="2" fontId="40" fillId="9" borderId="73" xfId="0" applyNumberFormat="1" applyFont="1" applyFill="1" applyBorder="1" applyAlignment="1">
      <alignment horizontal="right" vertical="center" wrapText="1"/>
    </xf>
    <xf numFmtId="2" fontId="40" fillId="9" borderId="2" xfId="0" applyNumberFormat="1" applyFont="1" applyFill="1" applyBorder="1" applyAlignment="1">
      <alignment horizontal="right" vertical="center" wrapText="1"/>
    </xf>
    <xf numFmtId="2" fontId="40" fillId="9" borderId="72" xfId="0" applyNumberFormat="1" applyFont="1" applyFill="1" applyBorder="1" applyAlignment="1">
      <alignment horizontal="right" vertical="center" wrapText="1"/>
    </xf>
    <xf numFmtId="2" fontId="40" fillId="9" borderId="17" xfId="0" applyNumberFormat="1" applyFont="1" applyFill="1" applyBorder="1" applyAlignment="1">
      <alignment horizontal="right" vertical="center" wrapText="1"/>
    </xf>
    <xf numFmtId="2" fontId="19" fillId="9" borderId="31" xfId="0" applyNumberFormat="1" applyFont="1" applyFill="1" applyBorder="1" applyAlignment="1">
      <alignment horizontal="right" vertical="center"/>
    </xf>
    <xf numFmtId="2" fontId="19" fillId="9" borderId="13" xfId="0" applyNumberFormat="1" applyFont="1" applyFill="1" applyBorder="1" applyAlignment="1">
      <alignment horizontal="right" vertical="center"/>
    </xf>
    <xf numFmtId="2" fontId="19" fillId="5" borderId="13" xfId="0" applyNumberFormat="1" applyFont="1" applyFill="1" applyBorder="1" applyAlignment="1">
      <alignment horizontal="right" vertical="center"/>
    </xf>
    <xf numFmtId="2" fontId="19" fillId="5" borderId="14" xfId="0" applyNumberFormat="1" applyFont="1" applyFill="1" applyBorder="1" applyAlignment="1">
      <alignment horizontal="right" vertical="center"/>
    </xf>
    <xf numFmtId="2" fontId="19" fillId="5" borderId="20" xfId="0" applyNumberFormat="1" applyFont="1" applyFill="1" applyBorder="1" applyAlignment="1">
      <alignment horizontal="right" vertical="center"/>
    </xf>
    <xf numFmtId="2" fontId="19" fillId="5" borderId="42" xfId="0" applyNumberFormat="1" applyFont="1" applyFill="1" applyBorder="1" applyAlignment="1">
      <alignment horizontal="right" vertical="center"/>
    </xf>
    <xf numFmtId="2" fontId="5" fillId="0" borderId="0" xfId="0" applyNumberFormat="1" applyFont="1"/>
    <xf numFmtId="2" fontId="19" fillId="0" borderId="0" xfId="0" applyNumberFormat="1" applyFont="1"/>
    <xf numFmtId="2" fontId="22" fillId="0" borderId="0" xfId="0" applyNumberFormat="1" applyFont="1"/>
    <xf numFmtId="2" fontId="22" fillId="0" borderId="0" xfId="0" applyNumberFormat="1" applyFont="1" applyAlignment="1">
      <alignment horizontal="left"/>
    </xf>
    <xf numFmtId="10" fontId="5" fillId="2" borderId="0" xfId="0" applyNumberFormat="1" applyFont="1" applyFill="1" applyAlignment="1">
      <alignment vertical="center"/>
    </xf>
    <xf numFmtId="10" fontId="0" fillId="2" borderId="3" xfId="0" applyNumberFormat="1" applyFill="1" applyBorder="1" applyAlignment="1">
      <alignment vertical="center"/>
    </xf>
    <xf numFmtId="10" fontId="0" fillId="0" borderId="0" xfId="0" applyNumberFormat="1"/>
    <xf numFmtId="10" fontId="25" fillId="0" borderId="5" xfId="0" applyNumberFormat="1" applyFont="1" applyBorder="1" applyAlignment="1">
      <alignment vertical="center"/>
    </xf>
    <xf numFmtId="10" fontId="19" fillId="0" borderId="0" xfId="0" applyNumberFormat="1" applyFont="1" applyAlignment="1">
      <alignment vertical="center" wrapText="1"/>
    </xf>
    <xf numFmtId="10" fontId="8" fillId="11" borderId="46" xfId="0" applyNumberFormat="1" applyFont="1" applyFill="1" applyBorder="1" applyAlignment="1">
      <alignment vertical="center" wrapText="1"/>
    </xf>
    <xf numFmtId="10" fontId="40" fillId="0" borderId="38" xfId="0" applyNumberFormat="1" applyFont="1" applyBorder="1" applyAlignment="1">
      <alignment horizontal="right" vertical="center" wrapText="1"/>
    </xf>
    <xf numFmtId="10" fontId="40" fillId="0" borderId="21" xfId="0" applyNumberFormat="1" applyFont="1" applyBorder="1" applyAlignment="1">
      <alignment horizontal="right" vertical="center" wrapText="1"/>
    </xf>
    <xf numFmtId="10" fontId="40" fillId="0" borderId="32" xfId="0" applyNumberFormat="1" applyFont="1" applyBorder="1" applyAlignment="1">
      <alignment horizontal="right" vertical="center" wrapText="1"/>
    </xf>
    <xf numFmtId="10" fontId="40" fillId="0" borderId="44" xfId="0" applyNumberFormat="1" applyFont="1" applyBorder="1" applyAlignment="1">
      <alignment horizontal="right" vertical="center" wrapText="1"/>
    </xf>
    <xf numFmtId="10" fontId="40" fillId="0" borderId="18" xfId="0" applyNumberFormat="1" applyFont="1" applyBorder="1" applyAlignment="1">
      <alignment horizontal="right" vertical="center" wrapText="1"/>
    </xf>
    <xf numFmtId="10" fontId="40" fillId="0" borderId="0" xfId="0" applyNumberFormat="1" applyFont="1" applyAlignment="1">
      <alignment horizontal="right" vertical="center" wrapText="1"/>
    </xf>
    <xf numFmtId="10" fontId="19" fillId="0" borderId="0" xfId="0" applyNumberFormat="1" applyFont="1" applyAlignment="1">
      <alignment horizontal="right" vertical="center"/>
    </xf>
    <xf numFmtId="10" fontId="19" fillId="0" borderId="0" xfId="0" applyNumberFormat="1" applyFont="1"/>
    <xf numFmtId="10" fontId="8" fillId="0" borderId="0" xfId="0" applyNumberFormat="1" applyFont="1" applyAlignment="1">
      <alignment horizontal="right" vertical="center" wrapText="1"/>
    </xf>
    <xf numFmtId="10" fontId="8" fillId="0" borderId="0" xfId="0" applyNumberFormat="1" applyFont="1"/>
    <xf numFmtId="10" fontId="41" fillId="0" borderId="0" xfId="0" applyNumberFormat="1" applyFont="1" applyAlignment="1">
      <alignment horizontal="right" vertical="center" wrapText="1"/>
    </xf>
    <xf numFmtId="10" fontId="22" fillId="0" borderId="0" xfId="0" applyNumberFormat="1" applyFont="1"/>
    <xf numFmtId="4" fontId="5" fillId="9" borderId="57" xfId="0" applyNumberFormat="1" applyFont="1" applyFill="1" applyBorder="1" applyAlignment="1">
      <alignment vertical="center"/>
    </xf>
    <xf numFmtId="3" fontId="8" fillId="9" borderId="2" xfId="0" applyNumberFormat="1" applyFont="1" applyFill="1" applyBorder="1" applyAlignment="1">
      <alignment horizontal="center" vertical="center"/>
    </xf>
    <xf numFmtId="0" fontId="4" fillId="2" borderId="3" xfId="0" applyFont="1" applyFill="1" applyBorder="1" applyAlignment="1">
      <alignment vertical="center"/>
    </xf>
    <xf numFmtId="0" fontId="5" fillId="0" borderId="0" xfId="0" applyFont="1" applyAlignment="1">
      <alignment horizontal="left" vertical="center" wrapText="1"/>
    </xf>
    <xf numFmtId="0" fontId="19" fillId="15" borderId="2" xfId="0" applyFont="1" applyFill="1" applyBorder="1" applyAlignment="1">
      <alignment horizontal="left" vertical="center"/>
    </xf>
    <xf numFmtId="0" fontId="5" fillId="0" borderId="5" xfId="0" applyFont="1" applyBorder="1" applyAlignment="1">
      <alignment vertical="center"/>
    </xf>
    <xf numFmtId="0" fontId="13" fillId="0" borderId="6" xfId="0" applyFont="1" applyBorder="1" applyAlignment="1">
      <alignment vertical="center"/>
    </xf>
    <xf numFmtId="0" fontId="19" fillId="0" borderId="7" xfId="0" applyFont="1" applyBorder="1" applyAlignment="1">
      <alignment vertical="center"/>
    </xf>
    <xf numFmtId="0" fontId="5" fillId="8" borderId="2" xfId="0" applyFont="1" applyFill="1" applyBorder="1" applyAlignment="1">
      <alignment horizontal="center" vertical="center" wrapText="1"/>
    </xf>
    <xf numFmtId="2" fontId="5" fillId="8" borderId="2" xfId="0" applyNumberFormat="1" applyFont="1" applyFill="1" applyBorder="1" applyAlignment="1">
      <alignment horizontal="center" vertical="center"/>
    </xf>
    <xf numFmtId="167" fontId="5" fillId="8" borderId="2" xfId="0" applyNumberFormat="1" applyFont="1" applyFill="1" applyBorder="1" applyAlignment="1">
      <alignment horizontal="left" vertical="center"/>
    </xf>
    <xf numFmtId="0" fontId="5" fillId="9" borderId="8" xfId="0" applyFont="1" applyFill="1" applyBorder="1" applyAlignment="1">
      <alignment vertical="center" wrapText="1"/>
    </xf>
    <xf numFmtId="0" fontId="5" fillId="9" borderId="32" xfId="0" applyFont="1" applyFill="1" applyBorder="1" applyAlignment="1">
      <alignment vertical="center"/>
    </xf>
    <xf numFmtId="0" fontId="19" fillId="15" borderId="13" xfId="0" applyFont="1" applyFill="1" applyBorder="1" applyAlignment="1">
      <alignment horizontal="left" vertical="center"/>
    </xf>
    <xf numFmtId="0" fontId="14" fillId="0" borderId="16" xfId="1" applyFill="1" applyBorder="1" applyAlignment="1" applyProtection="1">
      <alignment horizontal="center" vertical="center"/>
    </xf>
    <xf numFmtId="0" fontId="14" fillId="0" borderId="2" xfId="1" applyFill="1" applyBorder="1" applyAlignment="1" applyProtection="1">
      <alignment horizontal="center" vertical="center"/>
    </xf>
    <xf numFmtId="0" fontId="19" fillId="21" borderId="2" xfId="0" applyFont="1" applyFill="1" applyBorder="1" applyAlignment="1">
      <alignment horizontal="left" vertical="center"/>
    </xf>
    <xf numFmtId="0" fontId="19" fillId="18" borderId="2" xfId="0" applyFont="1" applyFill="1" applyBorder="1" applyAlignment="1">
      <alignment horizontal="left" vertical="center"/>
    </xf>
    <xf numFmtId="0" fontId="19" fillId="19" borderId="2" xfId="0" applyFont="1" applyFill="1" applyBorder="1" applyAlignment="1">
      <alignment horizontal="left" vertical="center"/>
    </xf>
    <xf numFmtId="0" fontId="19" fillId="20" borderId="2" xfId="0" applyFont="1" applyFill="1" applyBorder="1" applyAlignment="1">
      <alignment horizontal="left" vertical="center"/>
    </xf>
    <xf numFmtId="0" fontId="74" fillId="15" borderId="2" xfId="0" applyFont="1" applyFill="1" applyBorder="1" applyAlignment="1">
      <alignment vertical="center" wrapText="1"/>
    </xf>
    <xf numFmtId="0" fontId="74" fillId="21" borderId="2" xfId="0" applyFont="1" applyFill="1" applyBorder="1" applyAlignment="1">
      <alignment vertical="center" wrapText="1"/>
    </xf>
    <xf numFmtId="0" fontId="74" fillId="18" borderId="2" xfId="0" applyFont="1" applyFill="1" applyBorder="1" applyAlignment="1">
      <alignment vertical="center" wrapText="1"/>
    </xf>
    <xf numFmtId="0" fontId="74" fillId="19" borderId="2" xfId="0" applyFont="1" applyFill="1" applyBorder="1" applyAlignment="1">
      <alignment vertical="center" wrapText="1"/>
    </xf>
    <xf numFmtId="0" fontId="74" fillId="20" borderId="2" xfId="0" applyFont="1" applyFill="1" applyBorder="1" applyAlignment="1">
      <alignment vertical="center" wrapText="1"/>
    </xf>
    <xf numFmtId="0" fontId="6" fillId="3" borderId="74" xfId="0" applyFont="1" applyFill="1" applyBorder="1" applyAlignment="1">
      <alignment horizontal="center" vertical="center" wrapText="1"/>
    </xf>
    <xf numFmtId="0" fontId="0" fillId="22" borderId="2" xfId="0" applyFill="1" applyBorder="1"/>
    <xf numFmtId="0" fontId="0" fillId="13" borderId="0" xfId="0" applyFill="1" applyAlignment="1">
      <alignment wrapText="1"/>
    </xf>
    <xf numFmtId="0" fontId="0" fillId="13" borderId="0" xfId="0" applyFill="1" applyAlignment="1">
      <alignment vertical="center" wrapText="1"/>
    </xf>
    <xf numFmtId="0" fontId="22" fillId="13" borderId="0" xfId="0" applyFont="1" applyFill="1" applyAlignment="1">
      <alignment vertical="center" wrapText="1"/>
    </xf>
    <xf numFmtId="0" fontId="22" fillId="23" borderId="2" xfId="0" applyFont="1" applyFill="1" applyBorder="1"/>
    <xf numFmtId="0" fontId="59" fillId="8" borderId="2" xfId="0" applyFont="1" applyFill="1" applyBorder="1" applyAlignment="1">
      <alignment vertical="center" wrapText="1"/>
    </xf>
    <xf numFmtId="0" fontId="5" fillId="8" borderId="2" xfId="0" applyFont="1" applyFill="1" applyBorder="1" applyAlignment="1">
      <alignment vertical="center"/>
    </xf>
    <xf numFmtId="0" fontId="5" fillId="8" borderId="2" xfId="0" applyFont="1" applyFill="1" applyBorder="1" applyAlignment="1">
      <alignment horizontal="left" vertical="center"/>
    </xf>
    <xf numFmtId="2" fontId="5" fillId="8" borderId="2" xfId="0" applyNumberFormat="1" applyFont="1" applyFill="1" applyBorder="1" applyAlignment="1">
      <alignment vertical="center"/>
    </xf>
    <xf numFmtId="0" fontId="14" fillId="0" borderId="2" xfId="1" quotePrefix="1" applyFill="1" applyBorder="1" applyAlignment="1" applyProtection="1">
      <alignment horizontal="center" vertical="center"/>
    </xf>
    <xf numFmtId="2" fontId="40" fillId="9" borderId="39" xfId="0" applyNumberFormat="1" applyFont="1" applyFill="1" applyBorder="1" applyAlignment="1">
      <alignment horizontal="right" vertical="center" wrapText="1"/>
    </xf>
    <xf numFmtId="2" fontId="40" fillId="9" borderId="8" xfId="0" applyNumberFormat="1" applyFont="1" applyFill="1" applyBorder="1" applyAlignment="1">
      <alignment horizontal="right" vertical="center" wrapText="1"/>
    </xf>
    <xf numFmtId="0" fontId="40" fillId="0" borderId="12" xfId="0" applyFont="1" applyBorder="1" applyAlignment="1">
      <alignment vertical="center" wrapText="1"/>
    </xf>
    <xf numFmtId="10" fontId="40" fillId="0" borderId="23" xfId="0" applyNumberFormat="1" applyFont="1" applyBorder="1" applyAlignment="1">
      <alignment horizontal="right" vertical="center" wrapText="1"/>
    </xf>
    <xf numFmtId="0" fontId="5" fillId="0" borderId="0" xfId="0" applyFont="1" applyAlignment="1">
      <alignment horizontal="left" vertical="top" wrapText="1"/>
    </xf>
    <xf numFmtId="0" fontId="0" fillId="17" borderId="2" xfId="0" applyFill="1" applyBorder="1"/>
    <xf numFmtId="0" fontId="0" fillId="17" borderId="2" xfId="0" applyFill="1" applyBorder="1" applyAlignment="1">
      <alignment wrapText="1"/>
    </xf>
    <xf numFmtId="0" fontId="0" fillId="17" borderId="2" xfId="0" quotePrefix="1" applyFill="1" applyBorder="1" applyAlignment="1">
      <alignment wrapText="1"/>
    </xf>
    <xf numFmtId="0" fontId="22" fillId="11" borderId="2" xfId="0" applyFont="1" applyFill="1" applyBorder="1"/>
    <xf numFmtId="0" fontId="22" fillId="11" borderId="2" xfId="0" quotePrefix="1" applyFont="1" applyFill="1" applyBorder="1"/>
    <xf numFmtId="0" fontId="22" fillId="13" borderId="0" xfId="0" applyFont="1" applyFill="1"/>
    <xf numFmtId="0" fontId="4" fillId="17" borderId="2" xfId="0" quotePrefix="1" applyFont="1" applyFill="1" applyBorder="1"/>
    <xf numFmtId="0" fontId="4" fillId="17" borderId="2" xfId="0" quotePrefix="1" applyFont="1" applyFill="1" applyBorder="1" applyAlignment="1">
      <alignment wrapText="1"/>
    </xf>
    <xf numFmtId="0" fontId="34" fillId="0" borderId="0" xfId="1" applyFont="1" applyFill="1" applyBorder="1" applyAlignment="1" applyProtection="1">
      <alignment horizontal="center" vertical="center" wrapText="1"/>
    </xf>
    <xf numFmtId="0" fontId="0" fillId="0" borderId="6" xfId="0" applyBorder="1"/>
    <xf numFmtId="0" fontId="50" fillId="0" borderId="0" xfId="0" applyFont="1" applyAlignment="1">
      <alignment vertical="center"/>
    </xf>
    <xf numFmtId="0" fontId="5" fillId="0" borderId="0" xfId="0" applyFont="1" applyAlignment="1">
      <alignment horizontal="left" wrapText="1"/>
    </xf>
    <xf numFmtId="0" fontId="5" fillId="0" borderId="0" xfId="0" applyFont="1" applyAlignment="1">
      <alignment wrapText="1"/>
    </xf>
    <xf numFmtId="0" fontId="79" fillId="15" borderId="9" xfId="0" applyFont="1" applyFill="1" applyBorder="1" applyAlignment="1">
      <alignment horizontal="center" vertical="center" wrapText="1"/>
    </xf>
    <xf numFmtId="0" fontId="79" fillId="15" borderId="0" xfId="0" applyFont="1" applyFill="1" applyAlignment="1">
      <alignment horizontal="center" vertical="center" wrapText="1"/>
    </xf>
    <xf numFmtId="0" fontId="79" fillId="15" borderId="6" xfId="0" applyFont="1" applyFill="1" applyBorder="1" applyAlignment="1">
      <alignment horizontal="center" vertical="center" wrapText="1"/>
    </xf>
    <xf numFmtId="0" fontId="75" fillId="0" borderId="0" xfId="0" applyFont="1" applyAlignment="1">
      <alignment horizontal="left" vertical="top" wrapText="1"/>
    </xf>
    <xf numFmtId="0" fontId="50" fillId="0" borderId="0" xfId="0" applyFont="1" applyAlignment="1">
      <alignment horizontal="left" vertical="top" wrapText="1"/>
    </xf>
    <xf numFmtId="0" fontId="5" fillId="0" borderId="0" xfId="0" applyFont="1" applyAlignment="1">
      <alignment horizontal="left" vertical="top" wrapText="1"/>
    </xf>
    <xf numFmtId="0" fontId="77" fillId="0" borderId="76" xfId="0" applyFont="1" applyBorder="1" applyAlignment="1">
      <alignment horizontal="center" vertical="center"/>
    </xf>
    <xf numFmtId="0" fontId="77" fillId="0" borderId="77" xfId="0" applyFont="1" applyBorder="1" applyAlignment="1">
      <alignment horizontal="center" vertical="center"/>
    </xf>
    <xf numFmtId="0" fontId="77" fillId="0" borderId="78" xfId="0" applyFont="1" applyBorder="1" applyAlignment="1">
      <alignment horizontal="center" vertical="center"/>
    </xf>
    <xf numFmtId="0" fontId="77" fillId="0" borderId="79" xfId="0" applyFont="1" applyBorder="1" applyAlignment="1">
      <alignment horizontal="center" vertical="center"/>
    </xf>
    <xf numFmtId="0" fontId="77" fillId="0" borderId="80" xfId="0" applyFont="1" applyBorder="1" applyAlignment="1">
      <alignment horizontal="center" vertical="center"/>
    </xf>
    <xf numFmtId="0" fontId="77" fillId="0" borderId="81" xfId="0" applyFont="1" applyBorder="1" applyAlignment="1">
      <alignment horizontal="center" vertical="center"/>
    </xf>
    <xf numFmtId="0" fontId="78" fillId="24" borderId="77" xfId="0" applyFont="1" applyFill="1" applyBorder="1" applyAlignment="1">
      <alignment horizontal="center" vertical="center" wrapText="1"/>
    </xf>
    <xf numFmtId="0" fontId="5" fillId="13" borderId="0" xfId="0" applyFont="1" applyFill="1" applyAlignment="1">
      <alignment horizontal="left" vertical="top" wrapText="1"/>
    </xf>
    <xf numFmtId="0" fontId="5" fillId="0" borderId="53" xfId="0" applyFont="1" applyBorder="1" applyAlignment="1">
      <alignment horizontal="left" vertical="center"/>
    </xf>
    <xf numFmtId="0" fontId="5" fillId="0" borderId="0" xfId="0" applyFont="1" applyAlignment="1">
      <alignment horizontal="left" vertical="center"/>
    </xf>
    <xf numFmtId="0" fontId="8" fillId="7" borderId="13" xfId="0" applyFont="1" applyFill="1" applyBorder="1" applyAlignment="1">
      <alignment horizontal="left" vertical="center"/>
    </xf>
    <xf numFmtId="0" fontId="8" fillId="7" borderId="16" xfId="0" applyFont="1" applyFill="1" applyBorder="1" applyAlignment="1">
      <alignment horizontal="left" vertical="center"/>
    </xf>
    <xf numFmtId="0" fontId="8" fillId="7" borderId="10" xfId="0" applyFont="1" applyFill="1" applyBorder="1" applyAlignment="1">
      <alignment horizontal="left" vertical="center"/>
    </xf>
    <xf numFmtId="0" fontId="5" fillId="8" borderId="13" xfId="0" applyFont="1" applyFill="1" applyBorder="1" applyAlignment="1">
      <alignment horizontal="left" vertical="center" wrapText="1"/>
    </xf>
    <xf numFmtId="0" fontId="5" fillId="8" borderId="16" xfId="0" applyFont="1" applyFill="1" applyBorder="1" applyAlignment="1">
      <alignment horizontal="left" vertical="center" wrapText="1"/>
    </xf>
    <xf numFmtId="0" fontId="5" fillId="8" borderId="10" xfId="0" applyFont="1" applyFill="1" applyBorder="1" applyAlignment="1">
      <alignment horizontal="left" vertical="center" wrapText="1"/>
    </xf>
    <xf numFmtId="0" fontId="6" fillId="0" borderId="0" xfId="0" applyFont="1" applyAlignment="1">
      <alignment horizontal="center"/>
    </xf>
    <xf numFmtId="0" fontId="19" fillId="0" borderId="2" xfId="0" applyFont="1" applyBorder="1" applyAlignment="1">
      <alignment horizontal="left"/>
    </xf>
    <xf numFmtId="0" fontId="5" fillId="8" borderId="13" xfId="0" applyFont="1" applyFill="1" applyBorder="1" applyAlignment="1">
      <alignment horizontal="center" vertical="center"/>
    </xf>
    <xf numFmtId="0" fontId="5" fillId="8" borderId="10" xfId="0" applyFont="1" applyFill="1" applyBorder="1" applyAlignment="1">
      <alignment horizontal="center" vertical="center"/>
    </xf>
    <xf numFmtId="0" fontId="38" fillId="0" borderId="1" xfId="0" applyFont="1" applyBorder="1" applyAlignment="1">
      <alignment horizontal="left" vertical="top" wrapText="1"/>
    </xf>
    <xf numFmtId="0" fontId="34" fillId="0" borderId="25" xfId="1" applyFont="1" applyFill="1" applyBorder="1" applyAlignment="1" applyProtection="1">
      <alignment horizontal="center" vertical="center" wrapText="1"/>
    </xf>
    <xf numFmtId="0" fontId="34" fillId="0" borderId="26" xfId="1" applyFont="1" applyFill="1" applyBorder="1" applyAlignment="1" applyProtection="1">
      <alignment horizontal="center" vertical="center" wrapText="1"/>
    </xf>
    <xf numFmtId="0" fontId="8" fillId="3" borderId="13" xfId="0" applyFont="1" applyFill="1" applyBorder="1" applyAlignment="1">
      <alignment horizontal="left" vertical="center"/>
    </xf>
    <xf numFmtId="0" fontId="8" fillId="3" borderId="16" xfId="0" applyFont="1" applyFill="1" applyBorder="1" applyAlignment="1">
      <alignment horizontal="left" vertical="center"/>
    </xf>
    <xf numFmtId="0" fontId="8" fillId="3" borderId="10" xfId="0" applyFont="1" applyFill="1" applyBorder="1" applyAlignment="1">
      <alignment horizontal="left" vertical="center"/>
    </xf>
    <xf numFmtId="0" fontId="23" fillId="2" borderId="0" xfId="0" applyFont="1" applyFill="1" applyAlignment="1">
      <alignment horizontal="left" vertical="center"/>
    </xf>
    <xf numFmtId="0" fontId="19" fillId="6" borderId="1" xfId="0"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11" fillId="6" borderId="7" xfId="0" applyFont="1" applyFill="1" applyBorder="1" applyAlignment="1" applyProtection="1">
      <alignment horizontal="left" vertical="center"/>
      <protection locked="0"/>
    </xf>
    <xf numFmtId="0" fontId="19" fillId="6" borderId="13" xfId="0" applyFont="1" applyFill="1" applyBorder="1" applyAlignment="1" applyProtection="1">
      <alignment horizontal="left" vertical="center" wrapText="1"/>
      <protection locked="0"/>
    </xf>
    <xf numFmtId="0" fontId="11" fillId="6" borderId="16" xfId="0" applyFont="1" applyFill="1" applyBorder="1" applyAlignment="1" applyProtection="1">
      <alignment horizontal="left" vertical="center" wrapText="1"/>
      <protection locked="0"/>
    </xf>
    <xf numFmtId="0" fontId="11" fillId="6" borderId="10" xfId="0" applyFont="1" applyFill="1" applyBorder="1" applyAlignment="1" applyProtection="1">
      <alignment horizontal="left" vertical="center" wrapText="1"/>
      <protection locked="0"/>
    </xf>
    <xf numFmtId="0" fontId="19" fillId="6" borderId="0" xfId="0" applyFont="1" applyFill="1" applyAlignment="1" applyProtection="1">
      <alignment horizontal="left" vertical="center"/>
      <protection locked="0"/>
    </xf>
    <xf numFmtId="0" fontId="11" fillId="6" borderId="0" xfId="0" applyFont="1" applyFill="1" applyAlignment="1" applyProtection="1">
      <alignment horizontal="left" vertical="center"/>
      <protection locked="0"/>
    </xf>
    <xf numFmtId="0" fontId="11" fillId="6" borderId="6" xfId="0" applyFont="1" applyFill="1" applyBorder="1" applyAlignment="1" applyProtection="1">
      <alignment horizontal="left" vertical="center"/>
      <protection locked="0"/>
    </xf>
    <xf numFmtId="14" fontId="19" fillId="6" borderId="13" xfId="0" applyNumberFormat="1" applyFont="1" applyFill="1" applyBorder="1" applyAlignment="1" applyProtection="1">
      <alignment horizontal="left" vertical="center"/>
      <protection locked="0"/>
    </xf>
    <xf numFmtId="14" fontId="19" fillId="6" borderId="16" xfId="0" applyNumberFormat="1" applyFont="1" applyFill="1" applyBorder="1" applyAlignment="1" applyProtection="1">
      <alignment horizontal="left" vertical="center"/>
      <protection locked="0"/>
    </xf>
    <xf numFmtId="14" fontId="19" fillId="6" borderId="10" xfId="0" applyNumberFormat="1" applyFont="1" applyFill="1" applyBorder="1" applyAlignment="1" applyProtection="1">
      <alignment horizontal="left" vertical="center"/>
      <protection locked="0"/>
    </xf>
    <xf numFmtId="14" fontId="19" fillId="6" borderId="13" xfId="0" applyNumberFormat="1" applyFont="1" applyFill="1" applyBorder="1" applyAlignment="1" applyProtection="1">
      <alignment horizontal="left" vertical="center" wrapText="1"/>
      <protection locked="0"/>
    </xf>
    <xf numFmtId="0" fontId="8" fillId="0" borderId="0" xfId="0" applyFont="1" applyAlignment="1">
      <alignment horizontal="left"/>
    </xf>
    <xf numFmtId="0" fontId="5" fillId="8" borderId="16" xfId="0" applyFont="1" applyFill="1" applyBorder="1" applyAlignment="1">
      <alignment horizontal="left" vertical="center"/>
    </xf>
    <xf numFmtId="0" fontId="5" fillId="8" borderId="10" xfId="0" applyFont="1" applyFill="1" applyBorder="1" applyAlignment="1">
      <alignment horizontal="left" vertical="center"/>
    </xf>
    <xf numFmtId="0" fontId="19" fillId="0" borderId="12" xfId="0" applyFont="1" applyBorder="1" applyAlignment="1">
      <alignment horizontal="left" vertical="center"/>
    </xf>
    <xf numFmtId="0" fontId="19" fillId="0" borderId="18" xfId="0" applyFont="1" applyBorder="1" applyAlignment="1">
      <alignment horizontal="left" vertical="center"/>
    </xf>
    <xf numFmtId="0" fontId="19" fillId="0" borderId="11" xfId="0" applyFont="1" applyBorder="1" applyAlignment="1">
      <alignment horizontal="left" vertical="center"/>
    </xf>
    <xf numFmtId="0" fontId="19" fillId="6" borderId="13" xfId="0" applyFont="1" applyFill="1" applyBorder="1" applyAlignment="1" applyProtection="1">
      <alignment horizontal="left" vertical="center"/>
      <protection locked="0"/>
    </xf>
    <xf numFmtId="0" fontId="19" fillId="6" borderId="16" xfId="0" applyFont="1" applyFill="1" applyBorder="1" applyAlignment="1" applyProtection="1">
      <alignment horizontal="left" vertical="center"/>
      <protection locked="0"/>
    </xf>
    <xf numFmtId="0" fontId="19" fillId="6" borderId="10" xfId="0" applyFont="1" applyFill="1" applyBorder="1" applyAlignment="1" applyProtection="1">
      <alignment horizontal="left" vertical="center"/>
      <protection locked="0"/>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1" xfId="0" applyFont="1" applyBorder="1" applyAlignment="1">
      <alignment horizontal="left" vertical="center" wrapText="1"/>
    </xf>
    <xf numFmtId="0" fontId="70" fillId="16" borderId="13" xfId="0" applyFont="1" applyFill="1" applyBorder="1" applyAlignment="1">
      <alignment horizontal="center" vertical="center" wrapText="1"/>
    </xf>
    <xf numFmtId="0" fontId="70" fillId="16" borderId="10" xfId="0" applyFont="1" applyFill="1" applyBorder="1" applyAlignment="1">
      <alignment horizontal="center" vertical="center" wrapText="1"/>
    </xf>
    <xf numFmtId="0" fontId="70" fillId="16" borderId="12" xfId="0" applyFont="1" applyFill="1" applyBorder="1" applyAlignment="1">
      <alignment horizontal="center" vertical="center" wrapText="1"/>
    </xf>
    <xf numFmtId="0" fontId="70" fillId="16" borderId="11"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17" borderId="2" xfId="0" applyFill="1" applyBorder="1" applyAlignment="1">
      <alignment horizontal="center"/>
    </xf>
    <xf numFmtId="0" fontId="0" fillId="13" borderId="6" xfId="0" applyFill="1" applyBorder="1" applyAlignment="1">
      <alignment horizontal="left" vertical="center" wrapText="1"/>
    </xf>
    <xf numFmtId="0" fontId="4" fillId="13" borderId="0" xfId="0" applyFont="1" applyFill="1" applyAlignment="1">
      <alignment horizontal="left" wrapText="1"/>
    </xf>
    <xf numFmtId="0" fontId="0" fillId="13" borderId="0" xfId="0" applyFill="1" applyAlignment="1">
      <alignment horizontal="left" wrapText="1"/>
    </xf>
    <xf numFmtId="0" fontId="0" fillId="22" borderId="2" xfId="0" applyFill="1" applyBorder="1" applyAlignment="1">
      <alignment horizontal="center"/>
    </xf>
    <xf numFmtId="0" fontId="6" fillId="2" borderId="4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2" borderId="33" xfId="0" applyFont="1" applyFill="1" applyBorder="1" applyAlignment="1">
      <alignment horizontal="center" vertical="center"/>
    </xf>
    <xf numFmtId="0" fontId="6" fillId="2" borderId="35" xfId="0" applyFont="1" applyFill="1" applyBorder="1" applyAlignment="1">
      <alignment horizontal="center" vertical="center"/>
    </xf>
    <xf numFmtId="0" fontId="6" fillId="11" borderId="31" xfId="0" applyFont="1" applyFill="1" applyBorder="1" applyAlignment="1">
      <alignment horizontal="center" vertical="center"/>
    </xf>
    <xf numFmtId="0" fontId="6" fillId="11" borderId="54" xfId="0" applyFont="1" applyFill="1" applyBorder="1" applyAlignment="1">
      <alignment horizontal="center" vertical="center"/>
    </xf>
    <xf numFmtId="0" fontId="5" fillId="9" borderId="20"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38" fillId="8" borderId="13" xfId="0" applyFont="1" applyFill="1" applyBorder="1" applyAlignment="1" applyProtection="1">
      <alignment horizontal="left" vertical="center"/>
      <protection locked="0"/>
    </xf>
    <xf numFmtId="0" fontId="38" fillId="8" borderId="10" xfId="0" applyFont="1" applyFill="1" applyBorder="1" applyAlignment="1" applyProtection="1">
      <alignment horizontal="left" vertical="center"/>
      <protection locked="0"/>
    </xf>
    <xf numFmtId="0" fontId="6" fillId="2" borderId="30" xfId="0" applyFont="1" applyFill="1" applyBorder="1" applyAlignment="1">
      <alignment horizontal="center" vertical="center"/>
    </xf>
    <xf numFmtId="0" fontId="6" fillId="2" borderId="45" xfId="0" applyFont="1" applyFill="1" applyBorder="1" applyAlignment="1">
      <alignment horizontal="center" vertical="center"/>
    </xf>
    <xf numFmtId="0" fontId="6" fillId="11" borderId="39" xfId="0" applyFont="1" applyFill="1" applyBorder="1" applyAlignment="1">
      <alignment horizontal="center" vertical="center"/>
    </xf>
    <xf numFmtId="0" fontId="22" fillId="11" borderId="2" xfId="0" applyFont="1" applyFill="1" applyBorder="1" applyAlignment="1">
      <alignment horizontal="center" wrapText="1"/>
    </xf>
    <xf numFmtId="0" fontId="5" fillId="8" borderId="13" xfId="0" applyFont="1" applyFill="1" applyBorder="1" applyAlignment="1" applyProtection="1">
      <alignment horizontal="center" vertical="center"/>
      <protection locked="0"/>
    </xf>
    <xf numFmtId="0" fontId="5" fillId="8" borderId="16"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4" fontId="5" fillId="6" borderId="13" xfId="0" applyNumberFormat="1" applyFont="1" applyFill="1" applyBorder="1" applyAlignment="1" applyProtection="1">
      <alignment horizontal="left" vertical="center"/>
      <protection locked="0"/>
    </xf>
    <xf numFmtId="4" fontId="5" fillId="6" borderId="10" xfId="0" applyNumberFormat="1" applyFont="1" applyFill="1" applyBorder="1" applyAlignment="1" applyProtection="1">
      <alignment horizontal="left" vertical="center"/>
      <protection locked="0"/>
    </xf>
    <xf numFmtId="0" fontId="6" fillId="2" borderId="0" xfId="0" applyFont="1" applyFill="1" applyAlignment="1">
      <alignment horizontal="left" vertical="center" wrapText="1"/>
    </xf>
    <xf numFmtId="0" fontId="5" fillId="6"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2" borderId="0" xfId="0" applyFont="1" applyFill="1" applyAlignment="1">
      <alignment horizontal="center" vertical="center"/>
    </xf>
    <xf numFmtId="0" fontId="6" fillId="3" borderId="49" xfId="0" applyFont="1" applyFill="1" applyBorder="1" applyAlignment="1">
      <alignment horizontal="left" vertical="center" wrapText="1"/>
    </xf>
    <xf numFmtId="0" fontId="6" fillId="3" borderId="62" xfId="0" applyFont="1" applyFill="1" applyBorder="1" applyAlignment="1">
      <alignment horizontal="left"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27" fillId="2" borderId="17"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17" xfId="0" applyFont="1" applyBorder="1" applyAlignment="1">
      <alignment horizontal="left" vertical="center"/>
    </xf>
    <xf numFmtId="0" fontId="4" fillId="0" borderId="7" xfId="0" applyFont="1" applyBorder="1"/>
    <xf numFmtId="0" fontId="6" fillId="3" borderId="59"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60" xfId="0" applyFont="1" applyFill="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5" fillId="9" borderId="8" xfId="0" applyFont="1" applyFill="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wrapText="1"/>
    </xf>
    <xf numFmtId="49" fontId="27" fillId="2" borderId="9" xfId="0" applyNumberFormat="1" applyFont="1" applyFill="1" applyBorder="1" applyAlignment="1">
      <alignment horizontal="left" vertical="center"/>
    </xf>
    <xf numFmtId="49" fontId="27" fillId="2" borderId="0" xfId="0" applyNumberFormat="1" applyFont="1" applyFill="1" applyAlignment="1">
      <alignment horizontal="left" vertical="center"/>
    </xf>
    <xf numFmtId="49" fontId="27" fillId="2" borderId="6" xfId="0" applyNumberFormat="1" applyFont="1" applyFill="1" applyBorder="1" applyAlignment="1">
      <alignment horizontal="left" vertical="center"/>
    </xf>
    <xf numFmtId="49" fontId="27" fillId="2" borderId="9"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49" fontId="27" fillId="2" borderId="6" xfId="0" applyNumberFormat="1" applyFont="1" applyFill="1" applyBorder="1" applyAlignment="1">
      <alignment horizontal="left" vertical="center" wrapText="1"/>
    </xf>
    <xf numFmtId="49" fontId="27" fillId="0" borderId="17" xfId="0" applyNumberFormat="1" applyFont="1" applyBorder="1" applyAlignment="1">
      <alignment horizontal="left" vertical="center"/>
    </xf>
    <xf numFmtId="49" fontId="27" fillId="0" borderId="1" xfId="0" applyNumberFormat="1" applyFont="1" applyBorder="1" applyAlignment="1">
      <alignment horizontal="left" vertical="center"/>
    </xf>
    <xf numFmtId="49" fontId="27" fillId="0" borderId="7" xfId="0" applyNumberFormat="1" applyFont="1" applyBorder="1" applyAlignment="1">
      <alignment horizontal="left" vertical="center"/>
    </xf>
    <xf numFmtId="0" fontId="6" fillId="3" borderId="49"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3" xfId="0" applyFont="1" applyFill="1" applyBorder="1" applyAlignment="1">
      <alignment horizontal="center" vertical="center"/>
    </xf>
    <xf numFmtId="0" fontId="27" fillId="2" borderId="9" xfId="0" applyFont="1" applyFill="1" applyBorder="1" applyAlignment="1">
      <alignment horizontal="left" vertical="center" wrapText="1"/>
    </xf>
    <xf numFmtId="0" fontId="27" fillId="2" borderId="0" xfId="0" applyFont="1" applyFill="1" applyAlignment="1">
      <alignment horizontal="left" vertical="center" wrapText="1"/>
    </xf>
    <xf numFmtId="0" fontId="5" fillId="0" borderId="20" xfId="0" applyFont="1" applyBorder="1" applyAlignment="1">
      <alignment horizontal="left" vertical="center"/>
    </xf>
    <xf numFmtId="0" fontId="5" fillId="0" borderId="27" xfId="0" applyFont="1" applyBorder="1" applyAlignment="1">
      <alignment horizontal="left" vertical="center"/>
    </xf>
    <xf numFmtId="0" fontId="6" fillId="11" borderId="28" xfId="0" applyFont="1" applyFill="1" applyBorder="1" applyAlignment="1">
      <alignment horizontal="center"/>
    </xf>
    <xf numFmtId="0" fontId="6" fillId="11" borderId="29" xfId="0" applyFont="1" applyFill="1" applyBorder="1" applyAlignment="1">
      <alignment horizontal="center"/>
    </xf>
    <xf numFmtId="0" fontId="6" fillId="11" borderId="44" xfId="0" applyFont="1" applyFill="1" applyBorder="1" applyAlignment="1">
      <alignment horizontal="center"/>
    </xf>
    <xf numFmtId="0" fontId="5" fillId="0" borderId="17" xfId="0" applyFont="1" applyBorder="1" applyAlignment="1">
      <alignment horizontal="left" vertical="center"/>
    </xf>
    <xf numFmtId="0" fontId="5" fillId="0" borderId="7" xfId="0" applyFont="1" applyBorder="1" applyAlignment="1">
      <alignment horizontal="left" vertical="center"/>
    </xf>
    <xf numFmtId="0" fontId="64" fillId="0" borderId="13" xfId="0" applyFont="1" applyBorder="1" applyAlignment="1">
      <alignment horizontal="left" vertical="center"/>
    </xf>
    <xf numFmtId="0" fontId="64" fillId="0" borderId="10" xfId="0" applyFont="1" applyBorder="1" applyAlignment="1">
      <alignment horizontal="left" vertical="center"/>
    </xf>
    <xf numFmtId="0" fontId="5" fillId="0" borderId="2" xfId="0" applyFont="1" applyBorder="1" applyAlignment="1">
      <alignment horizontal="left" vertical="center"/>
    </xf>
    <xf numFmtId="0" fontId="23" fillId="2" borderId="0" xfId="0" applyFont="1" applyFill="1" applyAlignment="1">
      <alignment horizontal="left"/>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left" vertical="center"/>
    </xf>
    <xf numFmtId="0" fontId="64" fillId="0" borderId="2" xfId="0" applyFont="1" applyBorder="1" applyAlignment="1">
      <alignment horizontal="left" vertical="center"/>
    </xf>
    <xf numFmtId="0" fontId="27" fillId="2" borderId="6" xfId="0" applyFont="1" applyFill="1" applyBorder="1" applyAlignment="1">
      <alignment horizontal="left" vertical="center" wrapText="1"/>
    </xf>
    <xf numFmtId="0" fontId="54" fillId="0" borderId="25" xfId="1" applyFont="1" applyFill="1" applyBorder="1" applyAlignment="1" applyProtection="1">
      <alignment horizontal="center" vertical="center" wrapText="1"/>
    </xf>
    <xf numFmtId="0" fontId="54" fillId="0" borderId="26" xfId="1"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19" fillId="17" borderId="13" xfId="0" applyFont="1" applyFill="1" applyBorder="1" applyAlignment="1">
      <alignment horizontal="center"/>
    </xf>
    <xf numFmtId="0" fontId="19" fillId="17" borderId="16" xfId="0" applyFont="1" applyFill="1" applyBorder="1" applyAlignment="1">
      <alignment horizontal="center"/>
    </xf>
    <xf numFmtId="0" fontId="19" fillId="17" borderId="10" xfId="0" applyFont="1" applyFill="1" applyBorder="1" applyAlignment="1">
      <alignment horizontal="center"/>
    </xf>
    <xf numFmtId="0" fontId="54" fillId="0" borderId="2" xfId="1" applyFont="1" applyFill="1" applyBorder="1" applyAlignment="1" applyProtection="1">
      <alignment horizontal="center" vertical="center" wrapText="1"/>
    </xf>
    <xf numFmtId="0" fontId="19" fillId="17" borderId="13" xfId="0" applyFont="1" applyFill="1" applyBorder="1" applyAlignment="1">
      <alignment horizontal="left"/>
    </xf>
    <xf numFmtId="0" fontId="19" fillId="17" borderId="10" xfId="0" applyFont="1" applyFill="1" applyBorder="1" applyAlignment="1">
      <alignment horizontal="left"/>
    </xf>
    <xf numFmtId="0" fontId="25" fillId="2" borderId="9" xfId="0" applyFont="1" applyFill="1" applyBorder="1" applyAlignment="1">
      <alignment horizontal="left" vertical="center" wrapText="1"/>
    </xf>
    <xf numFmtId="0" fontId="25" fillId="2" borderId="0" xfId="0" applyFont="1" applyFill="1" applyAlignment="1">
      <alignment horizontal="left" vertical="center" wrapText="1"/>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19" fillId="10" borderId="13" xfId="0" applyFont="1" applyFill="1" applyBorder="1" applyAlignment="1">
      <alignment horizontal="left" vertical="center" wrapText="1"/>
    </xf>
    <xf numFmtId="0" fontId="19" fillId="10" borderId="10" xfId="0" applyFont="1" applyFill="1" applyBorder="1" applyAlignment="1">
      <alignment horizontal="left" vertical="center" wrapText="1"/>
    </xf>
    <xf numFmtId="0" fontId="19" fillId="10" borderId="13" xfId="0" applyFont="1" applyFill="1" applyBorder="1" applyAlignment="1">
      <alignment horizontal="left" vertical="center"/>
    </xf>
    <xf numFmtId="0" fontId="19" fillId="10" borderId="10" xfId="0" applyFont="1" applyFill="1" applyBorder="1" applyAlignment="1">
      <alignment horizontal="left" vertical="center"/>
    </xf>
    <xf numFmtId="3" fontId="19" fillId="8" borderId="13" xfId="0" applyNumberFormat="1" applyFont="1" applyFill="1" applyBorder="1" applyAlignment="1" applyProtection="1">
      <alignment horizontal="center" vertical="center"/>
      <protection locked="0"/>
    </xf>
    <xf numFmtId="3" fontId="19" fillId="8" borderId="10" xfId="0" applyNumberFormat="1" applyFont="1" applyFill="1" applyBorder="1" applyAlignment="1" applyProtection="1">
      <alignment horizontal="center" vertical="center"/>
      <protection locked="0"/>
    </xf>
    <xf numFmtId="4" fontId="19" fillId="9" borderId="13" xfId="0" applyNumberFormat="1" applyFont="1" applyFill="1" applyBorder="1" applyAlignment="1">
      <alignment horizontal="center" vertical="center"/>
    </xf>
    <xf numFmtId="4" fontId="19" fillId="9" borderId="10" xfId="0" applyNumberFormat="1" applyFont="1" applyFill="1" applyBorder="1" applyAlignment="1">
      <alignment horizontal="center" vertical="center"/>
    </xf>
    <xf numFmtId="0" fontId="19" fillId="10" borderId="13" xfId="0" applyFont="1" applyFill="1" applyBorder="1" applyAlignment="1">
      <alignment horizontal="center" vertical="center" wrapText="1"/>
    </xf>
    <xf numFmtId="0" fontId="19" fillId="10" borderId="16" xfId="0" applyFont="1" applyFill="1" applyBorder="1" applyAlignment="1">
      <alignment horizontal="center" vertical="center" wrapText="1"/>
    </xf>
    <xf numFmtId="0" fontId="19" fillId="10" borderId="10"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2" xfId="0" applyFont="1" applyFill="1" applyBorder="1" applyAlignment="1">
      <alignment horizontal="left" vertical="center" wrapText="1"/>
    </xf>
    <xf numFmtId="0" fontId="19" fillId="10" borderId="16" xfId="0" applyFont="1" applyFill="1" applyBorder="1" applyAlignment="1">
      <alignment horizontal="left" vertical="center" wrapText="1"/>
    </xf>
    <xf numFmtId="3" fontId="62" fillId="10" borderId="13" xfId="2" applyNumberFormat="1" applyFont="1" applyFill="1" applyBorder="1" applyAlignment="1">
      <alignment horizontal="center" wrapText="1"/>
    </xf>
    <xf numFmtId="3" fontId="62" fillId="10" borderId="10" xfId="2" applyNumberFormat="1" applyFont="1" applyFill="1" applyBorder="1" applyAlignment="1">
      <alignment horizontal="center" wrapText="1"/>
    </xf>
    <xf numFmtId="0" fontId="8" fillId="3" borderId="50" xfId="0" applyFont="1" applyFill="1" applyBorder="1" applyAlignment="1">
      <alignment horizontal="center" vertical="center"/>
    </xf>
    <xf numFmtId="0" fontId="8" fillId="3" borderId="51" xfId="0" applyFont="1" applyFill="1" applyBorder="1" applyAlignment="1">
      <alignment horizontal="center" vertical="center"/>
    </xf>
    <xf numFmtId="4" fontId="61" fillId="9" borderId="52" xfId="0" applyNumberFormat="1" applyFont="1" applyFill="1" applyBorder="1" applyAlignment="1">
      <alignment horizontal="center" vertical="center"/>
    </xf>
    <xf numFmtId="4" fontId="61" fillId="9" borderId="64" xfId="0" applyNumberFormat="1" applyFont="1" applyFill="1" applyBorder="1" applyAlignment="1">
      <alignment horizontal="center" vertical="center"/>
    </xf>
    <xf numFmtId="0" fontId="61" fillId="0" borderId="0" xfId="0" applyFont="1" applyAlignment="1">
      <alignment horizontal="right" vertical="center" wrapText="1"/>
    </xf>
    <xf numFmtId="4" fontId="61" fillId="9" borderId="47" xfId="0" applyNumberFormat="1" applyFont="1" applyFill="1" applyBorder="1" applyAlignment="1">
      <alignment horizontal="center" vertical="center"/>
    </xf>
    <xf numFmtId="4" fontId="19" fillId="8" borderId="13" xfId="0" applyNumberFormat="1" applyFont="1" applyFill="1" applyBorder="1" applyAlignment="1" applyProtection="1">
      <alignment horizontal="center" vertical="center"/>
      <protection locked="0"/>
    </xf>
    <xf numFmtId="4" fontId="19" fillId="8" borderId="10" xfId="0" applyNumberFormat="1" applyFont="1" applyFill="1" applyBorder="1" applyAlignment="1" applyProtection="1">
      <alignment horizontal="center" vertical="center"/>
      <protection locked="0"/>
    </xf>
    <xf numFmtId="0" fontId="19" fillId="10" borderId="2" xfId="0" applyFont="1" applyFill="1" applyBorder="1" applyAlignment="1">
      <alignment horizontal="left" vertical="center" wrapText="1"/>
    </xf>
    <xf numFmtId="4" fontId="5" fillId="9" borderId="52" xfId="0" applyNumberFormat="1" applyFont="1" applyFill="1" applyBorder="1" applyAlignment="1">
      <alignment horizontal="center" vertical="center"/>
    </xf>
    <xf numFmtId="4" fontId="5" fillId="9" borderId="67" xfId="0" applyNumberFormat="1" applyFont="1" applyFill="1" applyBorder="1" applyAlignment="1">
      <alignment horizontal="center" vertical="center"/>
    </xf>
    <xf numFmtId="0" fontId="6" fillId="3" borderId="1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17" fillId="0" borderId="2" xfId="1" applyFont="1" applyFill="1" applyBorder="1" applyAlignment="1" applyProtection="1">
      <alignment horizontal="center" vertical="center" wrapText="1"/>
    </xf>
    <xf numFmtId="0" fontId="8" fillId="10" borderId="50" xfId="0" applyFont="1" applyFill="1" applyBorder="1" applyAlignment="1">
      <alignment horizontal="center" vertical="center" wrapText="1"/>
    </xf>
    <xf numFmtId="0" fontId="8" fillId="10" borderId="51" xfId="0" applyFont="1" applyFill="1" applyBorder="1" applyAlignment="1">
      <alignment horizontal="center" vertical="center" wrapText="1"/>
    </xf>
    <xf numFmtId="4" fontId="5" fillId="9" borderId="64" xfId="0" applyNumberFormat="1" applyFont="1" applyFill="1" applyBorder="1" applyAlignment="1">
      <alignment horizontal="center" vertical="center"/>
    </xf>
    <xf numFmtId="0" fontId="8" fillId="10" borderId="2"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19" fillId="17" borderId="2" xfId="0" applyFont="1" applyFill="1" applyBorder="1" applyAlignment="1">
      <alignment horizontal="center"/>
    </xf>
    <xf numFmtId="0" fontId="8" fillId="18" borderId="49" xfId="0" applyFont="1" applyFill="1" applyBorder="1" applyAlignment="1">
      <alignment horizontal="left"/>
    </xf>
    <xf numFmtId="0" fontId="8" fillId="18" borderId="48" xfId="0" applyFont="1" applyFill="1" applyBorder="1" applyAlignment="1">
      <alignment horizontal="left"/>
    </xf>
    <xf numFmtId="0" fontId="8" fillId="18" borderId="43" xfId="0" applyFont="1" applyFill="1" applyBorder="1" applyAlignment="1">
      <alignment horizontal="left"/>
    </xf>
    <xf numFmtId="0" fontId="40" fillId="0" borderId="30" xfId="0" applyFont="1" applyBorder="1" applyAlignment="1">
      <alignment horizontal="left" vertical="center" wrapText="1"/>
    </xf>
    <xf numFmtId="0" fontId="40" fillId="0" borderId="34" xfId="0" applyFont="1" applyBorder="1" applyAlignment="1">
      <alignment horizontal="left" vertical="center" wrapText="1"/>
    </xf>
    <xf numFmtId="0" fontId="40" fillId="0" borderId="45" xfId="0" applyFont="1" applyBorder="1" applyAlignment="1">
      <alignment horizontal="left" vertical="center" wrapText="1"/>
    </xf>
    <xf numFmtId="0" fontId="40" fillId="0" borderId="54" xfId="0" applyFont="1" applyBorder="1" applyAlignment="1">
      <alignment horizontal="left" vertical="center" wrapText="1"/>
    </xf>
    <xf numFmtId="0" fontId="40" fillId="0" borderId="10" xfId="0" applyFont="1" applyBorder="1" applyAlignment="1">
      <alignment horizontal="left" vertical="center" wrapText="1"/>
    </xf>
    <xf numFmtId="0" fontId="40" fillId="0" borderId="27" xfId="0" applyFont="1" applyBorder="1" applyAlignment="1">
      <alignment horizontal="left" vertical="center" wrapText="1"/>
    </xf>
    <xf numFmtId="0" fontId="40" fillId="0" borderId="33" xfId="0" applyFont="1" applyBorder="1" applyAlignment="1">
      <alignment horizontal="left" vertical="center" wrapText="1"/>
    </xf>
    <xf numFmtId="0" fontId="40" fillId="0" borderId="35" xfId="0" applyFont="1" applyBorder="1" applyAlignment="1">
      <alignment horizontal="left" vertical="center" wrapText="1"/>
    </xf>
    <xf numFmtId="0" fontId="40" fillId="0" borderId="65" xfId="0" applyFont="1" applyBorder="1" applyAlignment="1">
      <alignment horizontal="left" vertical="center" wrapText="1"/>
    </xf>
    <xf numFmtId="0" fontId="40" fillId="0" borderId="6" xfId="0" applyFont="1" applyBorder="1" applyAlignment="1">
      <alignment horizontal="left" vertical="center" wrapText="1"/>
    </xf>
    <xf numFmtId="0" fontId="40" fillId="0" borderId="66" xfId="0" applyFont="1" applyBorder="1" applyAlignment="1">
      <alignment horizontal="left" vertical="center" wrapText="1"/>
    </xf>
    <xf numFmtId="0" fontId="41" fillId="19" borderId="49" xfId="0" applyFont="1" applyFill="1" applyBorder="1" applyAlignment="1">
      <alignment horizontal="left" vertical="center" wrapText="1"/>
    </xf>
    <xf numFmtId="0" fontId="41" fillId="19" borderId="48" xfId="0" applyFont="1" applyFill="1" applyBorder="1" applyAlignment="1">
      <alignment horizontal="left" vertical="center" wrapText="1"/>
    </xf>
    <xf numFmtId="0" fontId="41" fillId="19" borderId="43" xfId="0" applyFont="1" applyFill="1" applyBorder="1" applyAlignment="1">
      <alignment horizontal="left" vertical="center" wrapText="1"/>
    </xf>
    <xf numFmtId="0" fontId="41" fillId="0" borderId="71" xfId="0" applyFont="1" applyBorder="1" applyAlignment="1">
      <alignment horizontal="center" vertical="center" textRotation="90" wrapText="1"/>
    </xf>
    <xf numFmtId="0" fontId="41" fillId="0" borderId="26" xfId="0" applyFont="1" applyBorder="1" applyAlignment="1">
      <alignment horizontal="center" vertical="center" textRotation="90" wrapText="1"/>
    </xf>
    <xf numFmtId="0" fontId="41" fillId="0" borderId="4"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0" xfId="0" applyFont="1" applyAlignment="1">
      <alignment horizontal="center" vertical="center" wrapText="1"/>
    </xf>
    <xf numFmtId="0" fontId="40" fillId="0" borderId="24" xfId="0" applyFont="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41" fillId="0" borderId="40" xfId="0" applyFont="1" applyBorder="1" applyAlignment="1">
      <alignment horizontal="center" vertical="center" textRotation="90" wrapText="1"/>
    </xf>
    <xf numFmtId="0" fontId="40" fillId="0" borderId="4" xfId="0" applyFont="1" applyBorder="1" applyAlignment="1">
      <alignment horizontal="left" vertical="center" wrapText="1"/>
    </xf>
    <xf numFmtId="0" fontId="40" fillId="0" borderId="40" xfId="0" applyFont="1" applyBorder="1" applyAlignment="1">
      <alignment horizontal="left" vertical="center" wrapText="1"/>
    </xf>
    <xf numFmtId="0" fontId="40" fillId="0" borderId="19" xfId="0" applyFont="1" applyBorder="1" applyAlignment="1">
      <alignment horizontal="left" vertical="center" wrapText="1"/>
    </xf>
    <xf numFmtId="0" fontId="41" fillId="0" borderId="4" xfId="0" applyFont="1" applyBorder="1" applyAlignment="1">
      <alignment horizontal="center" vertical="center" textRotation="90" wrapText="1"/>
    </xf>
    <xf numFmtId="0" fontId="41" fillId="0" borderId="19" xfId="0" applyFont="1" applyBorder="1" applyAlignment="1">
      <alignment horizontal="center" vertical="center" textRotation="90" wrapText="1"/>
    </xf>
    <xf numFmtId="0" fontId="19" fillId="0" borderId="4" xfId="0" applyFont="1" applyBorder="1" applyAlignment="1">
      <alignment horizontal="center"/>
    </xf>
    <xf numFmtId="0" fontId="19" fillId="0" borderId="40" xfId="0" applyFont="1" applyBorder="1" applyAlignment="1">
      <alignment horizontal="center"/>
    </xf>
    <xf numFmtId="0" fontId="19" fillId="0" borderId="19" xfId="0" applyFont="1" applyBorder="1" applyAlignment="1">
      <alignment horizontal="center"/>
    </xf>
    <xf numFmtId="0" fontId="40" fillId="0" borderId="75" xfId="0" applyFont="1" applyBorder="1" applyAlignment="1">
      <alignment horizontal="left" vertical="center" wrapText="1"/>
    </xf>
    <xf numFmtId="0" fontId="25" fillId="0" borderId="17" xfId="0" applyFont="1" applyBorder="1" applyAlignment="1">
      <alignment horizontal="left" vertical="center" wrapText="1"/>
    </xf>
    <xf numFmtId="0" fontId="25" fillId="0" borderId="1" xfId="0" applyFont="1" applyBorder="1" applyAlignment="1">
      <alignment horizontal="left" vertical="center" wrapText="1"/>
    </xf>
    <xf numFmtId="0" fontId="25" fillId="0" borderId="7" xfId="0" applyFont="1" applyBorder="1" applyAlignment="1">
      <alignment horizontal="left" vertical="center" wrapText="1"/>
    </xf>
    <xf numFmtId="0" fontId="41" fillId="10" borderId="4" xfId="0" applyFont="1" applyFill="1" applyBorder="1" applyAlignment="1">
      <alignment horizontal="left" vertical="center" wrapText="1"/>
    </xf>
    <xf numFmtId="0" fontId="41" fillId="10" borderId="65" xfId="0" applyFont="1" applyFill="1" applyBorder="1" applyAlignment="1">
      <alignment horizontal="left" vertical="center" wrapText="1"/>
    </xf>
    <xf numFmtId="0" fontId="41" fillId="21" borderId="49" xfId="0" applyFont="1" applyFill="1" applyBorder="1" applyAlignment="1">
      <alignment horizontal="left" vertical="center" wrapText="1"/>
    </xf>
    <xf numFmtId="0" fontId="41" fillId="21" borderId="68" xfId="0" applyFont="1" applyFill="1" applyBorder="1" applyAlignment="1">
      <alignment horizontal="left" vertical="center" wrapText="1"/>
    </xf>
    <xf numFmtId="0" fontId="41" fillId="21" borderId="69" xfId="0" applyFont="1" applyFill="1" applyBorder="1" applyAlignment="1">
      <alignment horizontal="left" vertical="center" wrapText="1"/>
    </xf>
    <xf numFmtId="0" fontId="58" fillId="10" borderId="42" xfId="0" applyFont="1" applyFill="1" applyBorder="1" applyAlignment="1">
      <alignment horizontal="center" vertical="center"/>
    </xf>
    <xf numFmtId="0" fontId="58" fillId="10" borderId="48" xfId="0" applyFont="1" applyFill="1" applyBorder="1" applyAlignment="1">
      <alignment horizontal="center" vertical="center"/>
    </xf>
    <xf numFmtId="0" fontId="58" fillId="10" borderId="62" xfId="0" applyFont="1" applyFill="1" applyBorder="1" applyAlignment="1">
      <alignment horizontal="center" vertical="center"/>
    </xf>
    <xf numFmtId="10" fontId="34" fillId="0" borderId="25" xfId="1" applyNumberFormat="1" applyFont="1" applyFill="1" applyBorder="1" applyAlignment="1" applyProtection="1">
      <alignment horizontal="center" vertical="center" wrapText="1"/>
    </xf>
    <xf numFmtId="10" fontId="34" fillId="0" borderId="26" xfId="1" applyNumberFormat="1" applyFont="1" applyFill="1" applyBorder="1" applyAlignment="1" applyProtection="1">
      <alignment horizontal="center" vertical="center" wrapText="1"/>
    </xf>
    <xf numFmtId="0" fontId="41" fillId="20" borderId="4" xfId="0" applyFont="1" applyFill="1" applyBorder="1" applyAlignment="1">
      <alignment horizontal="left" vertical="center" wrapText="1"/>
    </xf>
    <xf numFmtId="0" fontId="41" fillId="20" borderId="68" xfId="0" applyFont="1" applyFill="1" applyBorder="1" applyAlignment="1">
      <alignment horizontal="left" vertical="center" wrapText="1"/>
    </xf>
    <xf numFmtId="0" fontId="41" fillId="20" borderId="65" xfId="0" applyFont="1" applyFill="1" applyBorder="1" applyAlignment="1">
      <alignment horizontal="left" vertical="center" wrapText="1"/>
    </xf>
    <xf numFmtId="0" fontId="8" fillId="10" borderId="59" xfId="0" applyFont="1" applyFill="1" applyBorder="1" applyAlignment="1">
      <alignment horizontal="left" vertical="center" wrapText="1"/>
    </xf>
    <xf numFmtId="0" fontId="8" fillId="10" borderId="22" xfId="0" applyFont="1" applyFill="1" applyBorder="1" applyAlignment="1">
      <alignment horizontal="left" vertical="center" wrapText="1"/>
    </xf>
    <xf numFmtId="0" fontId="8" fillId="10" borderId="54" xfId="0" applyFont="1" applyFill="1" applyBorder="1" applyAlignment="1">
      <alignment horizontal="left" vertical="center" wrapText="1"/>
    </xf>
    <xf numFmtId="0" fontId="21" fillId="10" borderId="49" xfId="0" applyFont="1" applyFill="1" applyBorder="1" applyAlignment="1">
      <alignment horizontal="left" vertical="center" wrapText="1"/>
    </xf>
    <xf numFmtId="0" fontId="21" fillId="10" borderId="48" xfId="0" applyFont="1" applyFill="1" applyBorder="1" applyAlignment="1">
      <alignment horizontal="left" vertical="center" wrapText="1"/>
    </xf>
    <xf numFmtId="0" fontId="8" fillId="10" borderId="61" xfId="0" applyFont="1" applyFill="1" applyBorder="1" applyAlignment="1">
      <alignment horizontal="left" vertical="center" wrapText="1"/>
    </xf>
    <xf numFmtId="0" fontId="8" fillId="10" borderId="63" xfId="0" applyFont="1" applyFill="1" applyBorder="1" applyAlignment="1">
      <alignment horizontal="left" vertical="center" wrapText="1"/>
    </xf>
    <xf numFmtId="0" fontId="8" fillId="10" borderId="27" xfId="0" applyFont="1" applyFill="1" applyBorder="1" applyAlignment="1">
      <alignment horizontal="left" vertical="center" wrapText="1"/>
    </xf>
    <xf numFmtId="0" fontId="8" fillId="10" borderId="70" xfId="0" applyFont="1" applyFill="1" applyBorder="1" applyAlignment="1">
      <alignment horizontal="left" vertical="center" wrapText="1"/>
    </xf>
    <xf numFmtId="0" fontId="8" fillId="10" borderId="16" xfId="0" applyFont="1" applyFill="1" applyBorder="1" applyAlignment="1">
      <alignment horizontal="left" vertical="center" wrapText="1"/>
    </xf>
    <xf numFmtId="0" fontId="8" fillId="10" borderId="10" xfId="0" applyFont="1" applyFill="1" applyBorder="1" applyAlignment="1">
      <alignment horizontal="left" vertical="center" wrapText="1"/>
    </xf>
  </cellXfs>
  <cellStyles count="51">
    <cellStyle name="Hyperlink 2" xfId="11" xr:uid="{00000000-0005-0000-0000-000001000000}"/>
    <cellStyle name="Hyperlink 2 2" xfId="26" xr:uid="{00000000-0005-0000-0000-000002000000}"/>
    <cellStyle name="Hyperlink 3" xfId="7" xr:uid="{00000000-0005-0000-0000-000003000000}"/>
    <cellStyle name="Hyperlink 4" xfId="25" xr:uid="{00000000-0005-0000-0000-000004000000}"/>
    <cellStyle name="Komma" xfId="2" builtinId="3"/>
    <cellStyle name="Komma 2" xfId="8" xr:uid="{00000000-0005-0000-0000-000006000000}"/>
    <cellStyle name="Komma 2 2" xfId="29" xr:uid="{00000000-0005-0000-0000-000007000000}"/>
    <cellStyle name="Komma 2 3" xfId="28" xr:uid="{00000000-0005-0000-0000-000008000000}"/>
    <cellStyle name="Komma 2 4" xfId="39" xr:uid="{4405886F-B355-41FF-A1BE-10D89DA153DA}"/>
    <cellStyle name="Komma 3" xfId="12" xr:uid="{00000000-0005-0000-0000-000009000000}"/>
    <cellStyle name="Komma 3 2" xfId="31" xr:uid="{00000000-0005-0000-0000-00000A000000}"/>
    <cellStyle name="Komma 3 3" xfId="30" xr:uid="{00000000-0005-0000-0000-00000B000000}"/>
    <cellStyle name="Komma 3 4" xfId="41" xr:uid="{42F7E431-08CD-4256-A0B3-3C1B3B668EF3}"/>
    <cellStyle name="Komma 4" xfId="32" xr:uid="{00000000-0005-0000-0000-00000C000000}"/>
    <cellStyle name="Komma 5" xfId="33" xr:uid="{00000000-0005-0000-0000-00000D000000}"/>
    <cellStyle name="Komma 5 2" xfId="34" xr:uid="{00000000-0005-0000-0000-00000E000000}"/>
    <cellStyle name="Komma 6" xfId="27" xr:uid="{00000000-0005-0000-0000-00000F000000}"/>
    <cellStyle name="Komma 6 2" xfId="48" xr:uid="{9E304D29-6E7D-4B5F-B431-4E1433D93C38}"/>
    <cellStyle name="Komma 7" xfId="35" xr:uid="{6CEB8DBC-BBE8-4590-83DE-271459E21705}"/>
    <cellStyle name="Link" xfId="1" builtinId="8"/>
    <cellStyle name="Prozent 2" xfId="21" xr:uid="{00000000-0005-0000-0000-000011000000}"/>
    <cellStyle name="Prozent 2 2" xfId="45" xr:uid="{D935A023-5883-40BE-BAFC-9798231F31EF}"/>
    <cellStyle name="Prozent 3" xfId="13" xr:uid="{00000000-0005-0000-0000-000012000000}"/>
    <cellStyle name="Prozent 4" xfId="5" xr:uid="{00000000-0005-0000-0000-000013000000}"/>
    <cellStyle name="Prozent 4 2" xfId="37" xr:uid="{6AE358F3-0965-4260-8AEF-62ECF8EE24C2}"/>
    <cellStyle name="Standard" xfId="0" builtinId="0"/>
    <cellStyle name="Standard 10" xfId="4" xr:uid="{00000000-0005-0000-0000-000015000000}"/>
    <cellStyle name="Standard 10 2" xfId="36" xr:uid="{BF385366-E99D-4DB1-9FEE-F89EF4B1A782}"/>
    <cellStyle name="Standard 10 2 2" xfId="50" xr:uid="{73561C1D-0B82-4257-96F8-AD8C0DA807AA}"/>
    <cellStyle name="Standard 12" xfId="49" xr:uid="{5E15FA05-37FA-4B4B-B8DF-6A78F2648DAA}"/>
    <cellStyle name="Standard 2" xfId="3" xr:uid="{00000000-0005-0000-0000-000016000000}"/>
    <cellStyle name="Standard 2 2" xfId="17" xr:uid="{00000000-0005-0000-0000-000017000000}"/>
    <cellStyle name="Standard 3" xfId="15" xr:uid="{00000000-0005-0000-0000-000018000000}"/>
    <cellStyle name="Standard 3 2" xfId="42" xr:uid="{15E24CD3-70C7-47F4-87E6-27752934EB14}"/>
    <cellStyle name="Standard 4" xfId="14" xr:uid="{00000000-0005-0000-0000-000019000000}"/>
    <cellStyle name="Standard 4 2" xfId="18" xr:uid="{00000000-0005-0000-0000-00001A000000}"/>
    <cellStyle name="Standard 5" xfId="16" xr:uid="{00000000-0005-0000-0000-00001B000000}"/>
    <cellStyle name="Standard 6" xfId="19" xr:uid="{00000000-0005-0000-0000-00001C000000}"/>
    <cellStyle name="Standard 6 2" xfId="43" xr:uid="{BF109849-4837-45E7-B541-031088031138}"/>
    <cellStyle name="Standard 7" xfId="20" xr:uid="{00000000-0005-0000-0000-00001D000000}"/>
    <cellStyle name="Standard 7 2" xfId="44" xr:uid="{1529643B-1916-4E7A-BC7A-1E898DCB8E23}"/>
    <cellStyle name="Standard 8" xfId="22" xr:uid="{00000000-0005-0000-0000-00001E000000}"/>
    <cellStyle name="Standard 8 2" xfId="23" xr:uid="{00000000-0005-0000-0000-00001F000000}"/>
    <cellStyle name="Standard 8 2 2" xfId="47" xr:uid="{A4C54467-BCBA-492F-B2A1-0E7BF3E7D96B}"/>
    <cellStyle name="Standard 8 3" xfId="46" xr:uid="{84A6BC5B-7130-4920-BFBC-2D6475D78BDA}"/>
    <cellStyle name="Standard 9" xfId="10" xr:uid="{00000000-0005-0000-0000-000020000000}"/>
    <cellStyle name="Standard 9 2" xfId="24" xr:uid="{00000000-0005-0000-0000-000021000000}"/>
    <cellStyle name="Währung 2" xfId="9" xr:uid="{00000000-0005-0000-0000-000022000000}"/>
    <cellStyle name="Währung 2 2" xfId="40" xr:uid="{7E37B8D2-34B3-4519-B5E3-110868E788D9}"/>
    <cellStyle name="Währung 3" xfId="6" xr:uid="{00000000-0005-0000-0000-000023000000}"/>
    <cellStyle name="Währung 3 2" xfId="38" xr:uid="{C89C22AD-C38A-4F0E-B916-F4D0173D6F5C}"/>
  </cellStyles>
  <dxfs count="2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C000"/>
        </patternFill>
      </fill>
    </dxf>
    <dxf>
      <fill>
        <patternFill>
          <bgColor rgb="FF92D050"/>
        </patternFill>
      </fill>
    </dxf>
    <dxf>
      <fill>
        <patternFill>
          <bgColor rgb="FFFFC000"/>
        </patternFill>
      </fill>
    </dxf>
    <dxf>
      <fill>
        <patternFill>
          <bgColor rgb="FF92D050"/>
        </patternFill>
      </fill>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medium">
          <color indexed="64"/>
        </bottom>
      </border>
    </dxf>
    <dxf>
      <font>
        <b/>
        <i val="0"/>
        <strike val="0"/>
        <condense val="0"/>
        <extend val="0"/>
        <outline val="0"/>
        <shadow val="0"/>
        <u val="none"/>
        <vertAlign val="baseline"/>
        <sz val="10"/>
        <color theme="1"/>
        <name val="Verdana"/>
        <family val="2"/>
        <scheme val="none"/>
      </font>
      <fill>
        <patternFill patternType="solid">
          <fgColor indexed="64"/>
          <bgColor rgb="FFC0C0C0"/>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border>
    </dxf>
    <dxf>
      <fill>
        <patternFill>
          <bgColor rgb="FFFFFFD5"/>
        </patternFill>
      </fill>
    </dxf>
    <dxf>
      <fill>
        <patternFill>
          <bgColor rgb="FFFFFF99"/>
        </patternFill>
      </fill>
    </dxf>
    <dxf>
      <font>
        <b/>
        <i val="0"/>
      </font>
      <fill>
        <patternFill>
          <bgColor theme="0" tint="-0.24994659260841701"/>
        </patternFill>
      </fill>
      <border>
        <left style="medium">
          <color auto="1"/>
        </left>
        <right style="medium">
          <color auto="1"/>
        </right>
        <top style="medium">
          <color auto="1"/>
        </top>
        <bottom style="medium">
          <color auto="1"/>
        </bottom>
        <vertical style="medium">
          <color auto="1"/>
        </vertical>
        <horizontal style="medium">
          <color auto="1"/>
        </horizontal>
      </border>
    </dxf>
    <dxf>
      <font>
        <b/>
        <i val="0"/>
      </font>
      <fill>
        <patternFill>
          <bgColor theme="0" tint="-0.24994659260841701"/>
        </patternFill>
      </fill>
      <border>
        <left style="medium">
          <color auto="1"/>
        </left>
        <right style="medium">
          <color auto="1"/>
        </right>
        <top style="medium">
          <color auto="1"/>
        </top>
        <bottom style="medium">
          <color auto="1"/>
        </bottom>
        <vertical style="medium">
          <color auto="1"/>
        </vertical>
        <horizontal style="medium">
          <color auto="1"/>
        </horizontal>
      </border>
    </dxf>
  </dxfs>
  <tableStyles count="1" defaultTableStyle="TableStyleMedium9" defaultPivotStyle="PivotStyleLight16">
    <tableStyle name="Tabellenformat 1" pivot="0" count="4" xr9:uid="{1BF864D2-4AD1-4E42-9C59-C03E0CE1078A}">
      <tableStyleElement type="headerRow" dxfId="26"/>
      <tableStyleElement type="firstColumn" dxfId="25"/>
      <tableStyleElement type="firstRowStripe" dxfId="24"/>
      <tableStyleElement type="secondRowStripe" dxfId="23"/>
    </tableStyle>
  </tableStyles>
  <colors>
    <mruColors>
      <color rgb="FFCCFFCC"/>
      <color rgb="FFFFFF99"/>
      <color rgb="FF0DC9B3"/>
      <color rgb="FF1F3864"/>
      <color rgb="FFFAFCA6"/>
      <color rgb="FFC0C0C0"/>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412566</xdr:colOff>
      <xdr:row>5</xdr:row>
      <xdr:rowOff>34457</xdr:rowOff>
    </xdr:from>
    <xdr:to>
      <xdr:col>3</xdr:col>
      <xdr:colOff>225848</xdr:colOff>
      <xdr:row>9</xdr:row>
      <xdr:rowOff>0</xdr:rowOff>
    </xdr:to>
    <xdr:pic>
      <xdr:nvPicPr>
        <xdr:cNvPr id="2" name="Grafik 1">
          <a:extLst>
            <a:ext uri="{FF2B5EF4-FFF2-40B4-BE49-F238E27FC236}">
              <a16:creationId xmlns:a16="http://schemas.microsoft.com/office/drawing/2014/main" id="{E3D41DC4-D425-4F02-8957-1C9576CFF4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966" y="828207"/>
          <a:ext cx="1457932" cy="600543"/>
        </a:xfrm>
        <a:prstGeom prst="rect">
          <a:avLst/>
        </a:prstGeom>
      </xdr:spPr>
    </xdr:pic>
    <xdr:clientData/>
  </xdr:twoCellAnchor>
  <xdr:twoCellAnchor editAs="oneCell">
    <xdr:from>
      <xdr:col>3</xdr:col>
      <xdr:colOff>3301750</xdr:colOff>
      <xdr:row>4</xdr:row>
      <xdr:rowOff>82826</xdr:rowOff>
    </xdr:from>
    <xdr:to>
      <xdr:col>5</xdr:col>
      <xdr:colOff>694633</xdr:colOff>
      <xdr:row>8</xdr:row>
      <xdr:rowOff>82826</xdr:rowOff>
    </xdr:to>
    <xdr:pic>
      <xdr:nvPicPr>
        <xdr:cNvPr id="3" name="Grafik 2">
          <a:extLst>
            <a:ext uri="{FF2B5EF4-FFF2-40B4-BE49-F238E27FC236}">
              <a16:creationId xmlns:a16="http://schemas.microsoft.com/office/drawing/2014/main" id="{E824331B-86D0-4ED7-BECE-94C80EC5E548}"/>
            </a:ext>
          </a:extLst>
        </xdr:cNvPr>
        <xdr:cNvPicPr>
          <a:picLocks noChangeAspect="1"/>
        </xdr:cNvPicPr>
      </xdr:nvPicPr>
      <xdr:blipFill>
        <a:blip xmlns:r="http://schemas.openxmlformats.org/officeDocument/2006/relationships" r:embed="rId2"/>
        <a:stretch>
          <a:fillRect/>
        </a:stretch>
      </xdr:blipFill>
      <xdr:spPr>
        <a:xfrm>
          <a:off x="5429000" y="717826"/>
          <a:ext cx="1571183" cy="635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662E24-C889-401D-A438-8B28206B0184}" name="Tabelle1" displayName="Tabelle1" ref="B12:H42" totalsRowShown="0" headerRowDxfId="22" headerRowBorderDxfId="21">
  <autoFilter ref="B12:H42" xr:uid="{22662E24-C889-401D-A438-8B28206B0184}"/>
  <tableColumns count="7">
    <tableColumn id="2" xr3:uid="{8DEEB8A4-F96C-4E75-B6D4-DCDFBCBAFED1}" name="Emissionsquellen" dataDxfId="20"/>
    <tableColumn id="3" xr3:uid="{6E39C4AC-4090-42F5-BF3A-A8795B57B952}" name="Spezifizierung" dataDxfId="19"/>
    <tableColumn id="4" xr3:uid="{D4680AEC-F4B5-4393-9DBB-9A32513107A3}" name="Datenquelle_x000a_Woher stammen die Daten? → z.B. Logbuch, Zählerstand." dataDxfId="18"/>
    <tableColumn id="5" xr3:uid="{D8C3E753-90DF-4490-805A-0932D746AF5D}" name="Messung, Schätzung oder Rechnung?_x000a_(aus Dropdown-Menü auswählen)" dataDxfId="17"/>
    <tableColumn id="6" xr3:uid="{799BB7FB-C930-4E46-95E6-E155C9E8924E}" name="Datenlieferant_x000a_(Wer liefert die Daten? → Name der Person oder Abteilung)" dataDxfId="16"/>
    <tableColumn id="7" xr3:uid="{A47EAA68-2075-41EE-A671-BF88E1D56F53}" name="Datenqualität_x000a_[hoch - mittel - gering]" dataDxfId="15"/>
    <tableColumn id="8" xr3:uid="{B4422E1C-83CA-4B4C-B8BC-DD3DEAB2E43B}" name="Kommentar _x000a_(z.B. zu Änderung der Datenerhebungsweise bei mehrjähriger Erhebung)" dataDxfId="14"/>
  </tableColumns>
  <tableStyleInfo name="Tabellenformat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0.v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080D6-92C4-49E4-BD07-107923DE0609}">
  <sheetPr>
    <tabColor rgb="FFC0C0C0"/>
  </sheetPr>
  <dimension ref="B2:Q70"/>
  <sheetViews>
    <sheetView showGridLines="0" workbookViewId="0">
      <selection activeCell="J34" sqref="J34"/>
    </sheetView>
  </sheetViews>
  <sheetFormatPr baseColWidth="10" defaultColWidth="11.453125" defaultRowHeight="12.5" x14ac:dyDescent="0.25"/>
  <cols>
    <col min="1" max="1" width="5.81640625" customWidth="1"/>
    <col min="2" max="2" width="13.1796875" customWidth="1"/>
    <col min="4" max="4" width="49.453125" customWidth="1"/>
    <col min="6" max="6" width="14.81640625" customWidth="1"/>
  </cols>
  <sheetData>
    <row r="2" spans="2:6" x14ac:dyDescent="0.25">
      <c r="B2" s="107"/>
      <c r="C2" s="86"/>
      <c r="D2" s="86"/>
      <c r="E2" s="86"/>
      <c r="F2" s="87"/>
    </row>
    <row r="3" spans="2:6" x14ac:dyDescent="0.25">
      <c r="B3" s="108"/>
      <c r="F3" s="468"/>
    </row>
    <row r="4" spans="2:6" x14ac:dyDescent="0.25">
      <c r="B4" s="108"/>
      <c r="F4" s="468"/>
    </row>
    <row r="5" spans="2:6" x14ac:dyDescent="0.25">
      <c r="B5" s="108"/>
      <c r="F5" s="468"/>
    </row>
    <row r="6" spans="2:6" x14ac:dyDescent="0.25">
      <c r="B6" s="108"/>
      <c r="F6" s="468"/>
    </row>
    <row r="7" spans="2:6" x14ac:dyDescent="0.25">
      <c r="B7" s="108"/>
      <c r="F7" s="468"/>
    </row>
    <row r="8" spans="2:6" x14ac:dyDescent="0.25">
      <c r="B8" s="108"/>
      <c r="F8" s="468"/>
    </row>
    <row r="9" spans="2:6" x14ac:dyDescent="0.25">
      <c r="B9" s="108"/>
      <c r="F9" s="468"/>
    </row>
    <row r="10" spans="2:6" x14ac:dyDescent="0.25">
      <c r="B10" s="108"/>
      <c r="F10" s="468"/>
    </row>
    <row r="11" spans="2:6" x14ac:dyDescent="0.25">
      <c r="B11" s="108"/>
      <c r="F11" s="468"/>
    </row>
    <row r="12" spans="2:6" x14ac:dyDescent="0.25">
      <c r="B12" s="108"/>
      <c r="F12" s="468"/>
    </row>
    <row r="13" spans="2:6" x14ac:dyDescent="0.25">
      <c r="B13" s="108"/>
      <c r="F13" s="468"/>
    </row>
    <row r="14" spans="2:6" ht="12.65" customHeight="1" x14ac:dyDescent="0.25">
      <c r="B14" s="108"/>
      <c r="C14" s="478" t="s">
        <v>0</v>
      </c>
      <c r="D14" s="479"/>
      <c r="E14" s="480"/>
      <c r="F14" s="468"/>
    </row>
    <row r="15" spans="2:6" ht="12.65" customHeight="1" x14ac:dyDescent="0.25">
      <c r="B15" s="108"/>
      <c r="C15" s="481"/>
      <c r="D15" s="482"/>
      <c r="E15" s="483"/>
      <c r="F15" s="468"/>
    </row>
    <row r="16" spans="2:6" ht="25" x14ac:dyDescent="0.25">
      <c r="B16" s="108"/>
      <c r="C16" s="484" t="s">
        <v>1</v>
      </c>
      <c r="D16" s="484"/>
      <c r="E16" s="484"/>
      <c r="F16" s="468"/>
    </row>
    <row r="17" spans="2:8" ht="13.5" x14ac:dyDescent="0.3">
      <c r="B17" s="108"/>
      <c r="C17" s="231"/>
      <c r="D17" s="1"/>
      <c r="E17" s="1"/>
      <c r="F17" s="468"/>
    </row>
    <row r="18" spans="2:8" ht="13.5" x14ac:dyDescent="0.3">
      <c r="B18" s="108"/>
      <c r="C18" s="231"/>
      <c r="D18" s="1"/>
      <c r="E18" s="1"/>
      <c r="F18" s="468"/>
    </row>
    <row r="19" spans="2:8" ht="13.5" customHeight="1" x14ac:dyDescent="0.25">
      <c r="B19" s="108"/>
      <c r="C19" s="485" t="s">
        <v>2</v>
      </c>
      <c r="D19" s="485"/>
      <c r="E19" s="485"/>
      <c r="F19" s="468"/>
    </row>
    <row r="20" spans="2:8" ht="13.5" customHeight="1" x14ac:dyDescent="0.25">
      <c r="B20" s="108"/>
      <c r="C20" s="485"/>
      <c r="D20" s="485"/>
      <c r="E20" s="485"/>
      <c r="F20" s="468"/>
    </row>
    <row r="21" spans="2:8" ht="13.5" customHeight="1" x14ac:dyDescent="0.25">
      <c r="B21" s="108"/>
      <c r="C21" s="485"/>
      <c r="D21" s="485"/>
      <c r="E21" s="485"/>
      <c r="F21" s="468"/>
    </row>
    <row r="22" spans="2:8" ht="13.5" customHeight="1" x14ac:dyDescent="0.25">
      <c r="B22" s="108"/>
      <c r="C22" s="485"/>
      <c r="D22" s="485"/>
      <c r="E22" s="485"/>
      <c r="F22" s="468"/>
    </row>
    <row r="23" spans="2:8" ht="13.5" x14ac:dyDescent="0.3">
      <c r="B23" s="108"/>
      <c r="C23" s="231"/>
      <c r="D23" s="1"/>
      <c r="E23" s="1"/>
      <c r="F23" s="109"/>
      <c r="G23" s="1"/>
      <c r="H23" s="1"/>
    </row>
    <row r="24" spans="2:8" ht="13.5" x14ac:dyDescent="0.3">
      <c r="B24" s="108"/>
      <c r="C24" s="231"/>
      <c r="D24" s="1"/>
      <c r="E24" s="1"/>
      <c r="F24" s="109"/>
      <c r="G24" s="1"/>
      <c r="H24" s="1"/>
    </row>
    <row r="25" spans="2:8" ht="13.5" x14ac:dyDescent="0.3">
      <c r="B25" s="108"/>
      <c r="C25" s="231" t="s">
        <v>3</v>
      </c>
      <c r="D25" s="1"/>
      <c r="E25" s="1"/>
      <c r="F25" s="109"/>
      <c r="G25" s="1"/>
      <c r="H25" s="1"/>
    </row>
    <row r="26" spans="2:8" ht="13.5" x14ac:dyDescent="0.3">
      <c r="B26" s="108"/>
      <c r="C26" s="1"/>
      <c r="D26" s="1"/>
      <c r="E26" s="1"/>
      <c r="F26" s="109"/>
      <c r="G26" s="1"/>
      <c r="H26" s="1"/>
    </row>
    <row r="27" spans="2:8" ht="13.5" x14ac:dyDescent="0.3">
      <c r="B27" s="108"/>
      <c r="C27" s="204" t="s">
        <v>4</v>
      </c>
      <c r="D27" s="1"/>
      <c r="E27" s="1"/>
      <c r="F27" s="109"/>
      <c r="G27" s="1"/>
      <c r="H27" s="1"/>
    </row>
    <row r="28" spans="2:8" ht="13.5" customHeight="1" x14ac:dyDescent="0.3">
      <c r="B28" s="108"/>
      <c r="C28" s="438"/>
      <c r="D28" s="1" t="s">
        <v>5</v>
      </c>
      <c r="E28" s="471"/>
      <c r="F28" s="109"/>
      <c r="G28" s="1"/>
      <c r="H28" s="1"/>
    </row>
    <row r="29" spans="2:8" ht="13.5" x14ac:dyDescent="0.3">
      <c r="B29" s="108"/>
      <c r="C29" s="439"/>
      <c r="D29" s="1" t="s">
        <v>6</v>
      </c>
      <c r="E29" s="471"/>
      <c r="F29" s="109"/>
      <c r="G29" s="1"/>
      <c r="H29" s="1"/>
    </row>
    <row r="30" spans="2:8" ht="13.5" x14ac:dyDescent="0.3">
      <c r="B30" s="108"/>
      <c r="C30" s="440"/>
      <c r="D30" s="1" t="s">
        <v>7</v>
      </c>
      <c r="E30" s="470"/>
      <c r="F30" s="109"/>
      <c r="G30" s="1"/>
      <c r="H30" s="1"/>
    </row>
    <row r="31" spans="2:8" ht="13.5" x14ac:dyDescent="0.3">
      <c r="B31" s="108"/>
      <c r="C31" s="441"/>
      <c r="D31" s="1" t="s">
        <v>8</v>
      </c>
      <c r="E31" s="470"/>
      <c r="F31" s="109"/>
      <c r="G31" s="1"/>
      <c r="H31" s="1"/>
    </row>
    <row r="32" spans="2:8" ht="13.5" x14ac:dyDescent="0.3">
      <c r="B32" s="108"/>
      <c r="C32" s="442"/>
      <c r="D32" s="1" t="s">
        <v>9</v>
      </c>
      <c r="E32" s="470"/>
      <c r="F32" s="109"/>
      <c r="G32" s="1"/>
      <c r="H32" s="1"/>
    </row>
    <row r="33" spans="2:17" ht="13.5" x14ac:dyDescent="0.3">
      <c r="B33" s="108"/>
      <c r="C33" s="1"/>
      <c r="D33" s="1"/>
      <c r="E33" s="1"/>
      <c r="F33" s="109"/>
      <c r="G33" s="1"/>
      <c r="H33" s="1"/>
    </row>
    <row r="34" spans="2:17" ht="13.5" x14ac:dyDescent="0.3">
      <c r="B34" s="108"/>
      <c r="C34" s="204" t="s">
        <v>10</v>
      </c>
      <c r="D34" s="1"/>
      <c r="E34" s="1"/>
      <c r="F34" s="109"/>
      <c r="G34" s="1"/>
      <c r="H34" s="1"/>
    </row>
    <row r="35" spans="2:17" ht="13.5" x14ac:dyDescent="0.3">
      <c r="B35" s="108"/>
      <c r="C35" s="232"/>
      <c r="D35" s="1" t="s">
        <v>11</v>
      </c>
      <c r="E35" s="1"/>
      <c r="F35" s="109"/>
      <c r="G35" s="1"/>
      <c r="H35" s="1"/>
    </row>
    <row r="36" spans="2:17" ht="13.5" x14ac:dyDescent="0.3">
      <c r="B36" s="108"/>
      <c r="C36" s="233"/>
      <c r="D36" s="1" t="s">
        <v>12</v>
      </c>
      <c r="E36" s="1"/>
      <c r="F36" s="109"/>
      <c r="G36" s="1"/>
      <c r="H36" s="1"/>
      <c r="O36" s="60"/>
      <c r="P36" s="1"/>
      <c r="Q36" s="1"/>
    </row>
    <row r="37" spans="2:17" ht="14" thickBot="1" x14ac:dyDescent="0.35">
      <c r="B37" s="108"/>
      <c r="C37" s="160"/>
      <c r="D37" s="1" t="s">
        <v>13</v>
      </c>
      <c r="E37" s="1"/>
      <c r="F37" s="109"/>
      <c r="G37" s="1"/>
      <c r="H37" s="1"/>
      <c r="O37" s="477"/>
      <c r="P37" s="477"/>
      <c r="Q37" s="477"/>
    </row>
    <row r="38" spans="2:17" ht="14.5" thickTop="1" thickBot="1" x14ac:dyDescent="0.35">
      <c r="B38" s="108"/>
      <c r="C38" s="234"/>
      <c r="D38" s="486" t="s">
        <v>14</v>
      </c>
      <c r="E38" s="487"/>
      <c r="F38" s="109"/>
      <c r="G38" s="1"/>
      <c r="H38" s="1"/>
    </row>
    <row r="39" spans="2:17" ht="14.5" thickTop="1" thickBot="1" x14ac:dyDescent="0.35">
      <c r="B39" s="108"/>
      <c r="C39" s="235"/>
      <c r="D39" s="486"/>
      <c r="E39" s="487"/>
      <c r="F39" s="109"/>
      <c r="G39" s="1"/>
      <c r="H39" s="1"/>
    </row>
    <row r="40" spans="2:17" ht="14" thickTop="1" x14ac:dyDescent="0.3">
      <c r="B40" s="108"/>
      <c r="C40" s="1"/>
      <c r="D40" s="1"/>
      <c r="E40" s="1"/>
      <c r="F40" s="109"/>
      <c r="G40" s="1"/>
      <c r="H40" s="1"/>
    </row>
    <row r="41" spans="2:17" ht="13.5" x14ac:dyDescent="0.3">
      <c r="B41" s="108"/>
      <c r="C41" s="1"/>
      <c r="D41" s="1"/>
      <c r="E41" s="1"/>
      <c r="F41" s="109"/>
      <c r="G41" s="1"/>
      <c r="H41" s="1"/>
    </row>
    <row r="42" spans="2:17" ht="13.5" x14ac:dyDescent="0.3">
      <c r="B42" s="108"/>
      <c r="C42" s="60" t="s">
        <v>15</v>
      </c>
      <c r="D42" s="1"/>
      <c r="E42" s="1"/>
      <c r="F42" s="109"/>
      <c r="G42" s="1"/>
      <c r="H42" s="1"/>
    </row>
    <row r="43" spans="2:17" ht="13.5" customHeight="1" x14ac:dyDescent="0.3">
      <c r="B43" s="108"/>
      <c r="C43" s="477" t="s">
        <v>16</v>
      </c>
      <c r="D43" s="477"/>
      <c r="E43" s="477"/>
      <c r="F43" s="109"/>
      <c r="G43" s="1"/>
      <c r="H43" s="1"/>
    </row>
    <row r="44" spans="2:17" ht="13.5" x14ac:dyDescent="0.3">
      <c r="B44" s="108"/>
      <c r="C44" s="477"/>
      <c r="D44" s="477"/>
      <c r="E44" s="477"/>
      <c r="F44" s="109"/>
      <c r="G44" s="1"/>
      <c r="H44" s="1"/>
    </row>
    <row r="45" spans="2:17" ht="13.5" x14ac:dyDescent="0.3">
      <c r="B45" s="108"/>
      <c r="C45" s="477"/>
      <c r="D45" s="477"/>
      <c r="E45" s="477"/>
      <c r="F45" s="109"/>
      <c r="G45" s="1"/>
      <c r="H45" s="1"/>
    </row>
    <row r="46" spans="2:17" ht="13.5" x14ac:dyDescent="0.3">
      <c r="B46" s="108"/>
      <c r="C46" s="458"/>
      <c r="D46" s="458"/>
      <c r="E46" s="458"/>
      <c r="F46" s="109"/>
      <c r="G46" s="1"/>
      <c r="H46" s="1"/>
    </row>
    <row r="47" spans="2:17" ht="13.5" x14ac:dyDescent="0.3">
      <c r="B47" s="108"/>
      <c r="C47" s="458"/>
      <c r="D47" s="458"/>
      <c r="E47" s="458"/>
      <c r="F47" s="109"/>
      <c r="G47" s="1"/>
      <c r="H47" s="1"/>
    </row>
    <row r="48" spans="2:17" ht="13.5" x14ac:dyDescent="0.3">
      <c r="B48" s="472" t="s">
        <v>17</v>
      </c>
      <c r="C48" s="473"/>
      <c r="D48" s="473"/>
      <c r="E48" s="473"/>
      <c r="F48" s="474"/>
      <c r="G48" s="1"/>
      <c r="H48" s="1"/>
    </row>
    <row r="49" spans="2:8" ht="13.5" x14ac:dyDescent="0.3">
      <c r="B49" s="472"/>
      <c r="C49" s="473"/>
      <c r="D49" s="473"/>
      <c r="E49" s="473"/>
      <c r="F49" s="474"/>
      <c r="G49" s="1"/>
      <c r="H49" s="1"/>
    </row>
    <row r="50" spans="2:8" ht="13.5" x14ac:dyDescent="0.3">
      <c r="B50" s="472"/>
      <c r="C50" s="473"/>
      <c r="D50" s="473"/>
      <c r="E50" s="473"/>
      <c r="F50" s="474"/>
      <c r="G50" s="1"/>
      <c r="H50" s="1"/>
    </row>
    <row r="51" spans="2:8" ht="13.5" x14ac:dyDescent="0.3">
      <c r="B51" s="472"/>
      <c r="C51" s="473"/>
      <c r="D51" s="473"/>
      <c r="E51" s="473"/>
      <c r="F51" s="474"/>
      <c r="G51" s="1"/>
      <c r="H51" s="1"/>
    </row>
    <row r="52" spans="2:8" ht="13.5" x14ac:dyDescent="0.3">
      <c r="B52" s="472"/>
      <c r="C52" s="473"/>
      <c r="D52" s="473"/>
      <c r="E52" s="473"/>
      <c r="F52" s="474"/>
      <c r="G52" s="1"/>
      <c r="H52" s="1"/>
    </row>
    <row r="53" spans="2:8" ht="13.5" x14ac:dyDescent="0.3">
      <c r="B53" s="472"/>
      <c r="C53" s="473"/>
      <c r="D53" s="473"/>
      <c r="E53" s="473"/>
      <c r="F53" s="474"/>
      <c r="G53" s="1"/>
      <c r="H53" s="1"/>
    </row>
    <row r="54" spans="2:8" ht="13.5" x14ac:dyDescent="0.3">
      <c r="B54" s="108"/>
      <c r="C54" s="458"/>
      <c r="D54" s="458"/>
      <c r="E54" s="458"/>
      <c r="F54" s="109"/>
      <c r="G54" s="1"/>
      <c r="H54" s="1"/>
    </row>
    <row r="55" spans="2:8" x14ac:dyDescent="0.25">
      <c r="B55" s="97"/>
      <c r="C55" s="94"/>
      <c r="D55" s="94"/>
      <c r="E55" s="94"/>
      <c r="F55" s="98"/>
    </row>
    <row r="57" spans="2:8" x14ac:dyDescent="0.25">
      <c r="C57" s="475"/>
      <c r="D57" s="476"/>
      <c r="E57" s="476"/>
      <c r="G57" s="303"/>
    </row>
    <row r="58" spans="2:8" x14ac:dyDescent="0.25">
      <c r="C58" s="476"/>
      <c r="D58" s="476"/>
      <c r="E58" s="476"/>
    </row>
    <row r="59" spans="2:8" x14ac:dyDescent="0.25">
      <c r="C59" s="476"/>
      <c r="D59" s="476"/>
      <c r="E59" s="476"/>
    </row>
    <row r="60" spans="2:8" x14ac:dyDescent="0.25">
      <c r="B60" s="236"/>
      <c r="C60" s="476"/>
      <c r="D60" s="476"/>
      <c r="E60" s="476"/>
    </row>
    <row r="61" spans="2:8" x14ac:dyDescent="0.25">
      <c r="B61" s="156"/>
      <c r="C61" s="476"/>
      <c r="D61" s="476"/>
      <c r="E61" s="476"/>
    </row>
    <row r="62" spans="2:8" x14ac:dyDescent="0.25">
      <c r="B62" s="156"/>
      <c r="C62" s="476"/>
      <c r="D62" s="476"/>
      <c r="E62" s="476"/>
    </row>
    <row r="63" spans="2:8" x14ac:dyDescent="0.25">
      <c r="B63" s="156"/>
      <c r="C63" s="476"/>
      <c r="D63" s="476"/>
      <c r="E63" s="476"/>
    </row>
    <row r="64" spans="2:8" x14ac:dyDescent="0.25">
      <c r="B64" s="469"/>
      <c r="C64" s="476"/>
      <c r="D64" s="476"/>
      <c r="E64" s="476"/>
    </row>
    <row r="65" spans="2:5" x14ac:dyDescent="0.25">
      <c r="B65" s="157"/>
      <c r="C65" s="476"/>
      <c r="D65" s="476"/>
      <c r="E65" s="476"/>
    </row>
    <row r="66" spans="2:5" x14ac:dyDescent="0.25">
      <c r="C66" s="476"/>
      <c r="D66" s="476"/>
      <c r="E66" s="476"/>
    </row>
    <row r="67" spans="2:5" x14ac:dyDescent="0.25">
      <c r="C67" s="476"/>
      <c r="D67" s="476"/>
      <c r="E67" s="476"/>
    </row>
    <row r="68" spans="2:5" x14ac:dyDescent="0.25">
      <c r="C68" s="476"/>
      <c r="D68" s="476"/>
      <c r="E68" s="476"/>
    </row>
    <row r="69" spans="2:5" x14ac:dyDescent="0.25">
      <c r="C69" s="476"/>
      <c r="D69" s="476"/>
      <c r="E69" s="476"/>
    </row>
    <row r="70" spans="2:5" x14ac:dyDescent="0.25">
      <c r="C70" s="476"/>
      <c r="D70" s="476"/>
      <c r="E70" s="476"/>
    </row>
  </sheetData>
  <mergeCells count="8">
    <mergeCell ref="B48:F53"/>
    <mergeCell ref="C57:E70"/>
    <mergeCell ref="O37:Q37"/>
    <mergeCell ref="C43:E45"/>
    <mergeCell ref="C14:E15"/>
    <mergeCell ref="C16:E16"/>
    <mergeCell ref="C19:E22"/>
    <mergeCell ref="D38:E39"/>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C0C0C0"/>
    <pageSetUpPr fitToPage="1"/>
  </sheetPr>
  <dimension ref="A1:J39"/>
  <sheetViews>
    <sheetView showGridLines="0" zoomScale="80" zoomScaleNormal="80" zoomScaleSheetLayoutView="90" workbookViewId="0">
      <selection activeCell="B11" sqref="B11"/>
    </sheetView>
  </sheetViews>
  <sheetFormatPr baseColWidth="10" defaultColWidth="11.453125" defaultRowHeight="15" x14ac:dyDescent="0.25"/>
  <cols>
    <col min="1" max="1" width="68.1796875" style="24" customWidth="1"/>
    <col min="2" max="2" width="25.54296875" style="24" customWidth="1"/>
    <col min="3" max="3" width="18.453125" style="26" customWidth="1"/>
    <col min="4" max="16384" width="11.453125" style="24"/>
  </cols>
  <sheetData>
    <row r="1" spans="1:10" x14ac:dyDescent="0.25">
      <c r="A1" s="16"/>
      <c r="B1" s="16"/>
      <c r="C1" s="287"/>
    </row>
    <row r="2" spans="1:10" ht="23" x14ac:dyDescent="0.25">
      <c r="A2" s="308" t="s">
        <v>18</v>
      </c>
      <c r="B2" s="18"/>
    </row>
    <row r="3" spans="1:10" x14ac:dyDescent="0.25">
      <c r="A3" s="16"/>
      <c r="B3" s="35"/>
    </row>
    <row r="4" spans="1:10" x14ac:dyDescent="0.25">
      <c r="A4" s="19" t="s">
        <v>19</v>
      </c>
      <c r="B4" s="20">
        <f>Stammdaten!B15</f>
        <v>0</v>
      </c>
      <c r="C4" s="288"/>
    </row>
    <row r="5" spans="1:10" ht="15.5" thickBot="1" x14ac:dyDescent="0.3">
      <c r="A5" s="43" t="s">
        <v>20</v>
      </c>
      <c r="B5" s="23" t="str">
        <f>IF(Stammdaten!A12="","", Stammdaten!A12)</f>
        <v/>
      </c>
      <c r="D5" s="80"/>
      <c r="E5" s="80"/>
      <c r="F5" s="80"/>
      <c r="G5" s="80"/>
      <c r="H5" s="80"/>
      <c r="I5" s="80"/>
      <c r="J5" s="80"/>
    </row>
    <row r="6" spans="1:10" x14ac:dyDescent="0.25">
      <c r="D6" s="80"/>
      <c r="E6" s="80"/>
      <c r="F6" s="80"/>
      <c r="G6" s="80"/>
      <c r="H6" s="80"/>
      <c r="I6" s="80"/>
      <c r="J6" s="80"/>
    </row>
    <row r="7" spans="1:10" x14ac:dyDescent="0.25">
      <c r="D7" s="80"/>
      <c r="E7" s="80"/>
      <c r="F7" s="80"/>
      <c r="G7" s="80"/>
      <c r="H7" s="80"/>
      <c r="I7" s="80"/>
      <c r="J7" s="80"/>
    </row>
    <row r="8" spans="1:10" ht="25" customHeight="1" x14ac:dyDescent="0.25">
      <c r="A8" s="91" t="s">
        <v>21</v>
      </c>
      <c r="B8" s="91" t="s">
        <v>22</v>
      </c>
      <c r="C8" s="289" t="s">
        <v>23</v>
      </c>
      <c r="D8" s="286"/>
      <c r="E8" s="286"/>
      <c r="F8" s="286"/>
      <c r="G8" s="286"/>
      <c r="H8" s="286"/>
      <c r="I8" s="286"/>
      <c r="J8" s="286"/>
    </row>
    <row r="9" spans="1:10" ht="20.149999999999999" customHeight="1" x14ac:dyDescent="0.25">
      <c r="A9" s="488" t="s">
        <v>24</v>
      </c>
      <c r="B9" s="489"/>
      <c r="C9" s="490"/>
      <c r="D9" s="286"/>
      <c r="E9" s="286"/>
      <c r="F9" s="286"/>
      <c r="G9" s="286"/>
      <c r="H9" s="286"/>
      <c r="I9" s="286"/>
      <c r="J9" s="286"/>
    </row>
    <row r="10" spans="1:10" ht="20.149999999999999" customHeight="1" x14ac:dyDescent="0.25">
      <c r="A10" s="422" t="s">
        <v>25</v>
      </c>
      <c r="B10" s="432" t="s">
        <v>26</v>
      </c>
      <c r="C10" s="290"/>
      <c r="D10" s="286"/>
      <c r="E10" s="286"/>
      <c r="F10" s="286"/>
      <c r="G10" s="286"/>
      <c r="H10" s="286"/>
      <c r="I10" s="286"/>
      <c r="J10" s="286"/>
    </row>
    <row r="11" spans="1:10" ht="20.149999999999999" customHeight="1" x14ac:dyDescent="0.25">
      <c r="A11" s="422" t="s">
        <v>27</v>
      </c>
      <c r="B11" s="432" t="s">
        <v>26</v>
      </c>
      <c r="C11" s="290"/>
      <c r="D11" s="286"/>
      <c r="E11" s="286"/>
      <c r="F11" s="286"/>
      <c r="G11" s="286"/>
      <c r="H11" s="286"/>
      <c r="I11" s="286"/>
      <c r="J11" s="286"/>
    </row>
    <row r="12" spans="1:10" ht="20.149999999999999" customHeight="1" x14ac:dyDescent="0.25">
      <c r="A12" s="431" t="s">
        <v>28</v>
      </c>
      <c r="B12" s="433" t="s">
        <v>26</v>
      </c>
      <c r="C12" s="290"/>
      <c r="D12" s="286"/>
      <c r="E12" s="286"/>
      <c r="F12" s="286"/>
      <c r="G12" s="286"/>
      <c r="H12" s="286"/>
      <c r="I12" s="286"/>
      <c r="J12" s="286"/>
    </row>
    <row r="13" spans="1:10" ht="20.149999999999999" customHeight="1" x14ac:dyDescent="0.25">
      <c r="A13" s="488" t="s">
        <v>29</v>
      </c>
      <c r="B13" s="489"/>
      <c r="C13" s="490"/>
      <c r="D13" s="286"/>
      <c r="E13" s="286"/>
      <c r="F13" s="286"/>
      <c r="G13" s="286"/>
      <c r="H13" s="286"/>
      <c r="I13" s="286"/>
      <c r="J13" s="286"/>
    </row>
    <row r="14" spans="1:10" ht="20.149999999999999" customHeight="1" x14ac:dyDescent="0.25">
      <c r="A14" s="434" t="s">
        <v>30</v>
      </c>
      <c r="B14" s="433" t="s">
        <v>26</v>
      </c>
      <c r="C14" s="25" t="s">
        <v>31</v>
      </c>
      <c r="D14" s="286"/>
      <c r="E14" s="286"/>
      <c r="F14" s="286"/>
      <c r="G14" s="286"/>
      <c r="H14" s="286"/>
      <c r="I14" s="286"/>
      <c r="J14" s="286"/>
    </row>
    <row r="15" spans="1:10" ht="20.149999999999999" customHeight="1" x14ac:dyDescent="0.25">
      <c r="A15" s="434" t="s">
        <v>32</v>
      </c>
      <c r="B15" s="433" t="s">
        <v>26</v>
      </c>
      <c r="C15" s="25" t="s">
        <v>31</v>
      </c>
      <c r="D15" s="286"/>
      <c r="E15" s="286"/>
      <c r="F15" s="286"/>
      <c r="G15" s="286"/>
      <c r="H15" s="286"/>
      <c r="I15" s="286"/>
      <c r="J15" s="286"/>
    </row>
    <row r="16" spans="1:10" ht="20.149999999999999" customHeight="1" x14ac:dyDescent="0.25">
      <c r="A16" s="434" t="s">
        <v>33</v>
      </c>
      <c r="B16" s="433" t="s">
        <v>26</v>
      </c>
      <c r="C16" s="25" t="s">
        <v>31</v>
      </c>
      <c r="D16" s="80"/>
      <c r="E16" s="110"/>
      <c r="F16" s="80"/>
    </row>
    <row r="17" spans="1:6" ht="20.149999999999999" customHeight="1" x14ac:dyDescent="0.25">
      <c r="A17" s="434" t="s">
        <v>34</v>
      </c>
      <c r="B17" s="433" t="s">
        <v>26</v>
      </c>
      <c r="C17" s="25" t="s">
        <v>31</v>
      </c>
      <c r="D17" s="80"/>
      <c r="E17" s="80"/>
      <c r="F17" s="80"/>
    </row>
    <row r="18" spans="1:6" ht="20.149999999999999" customHeight="1" x14ac:dyDescent="0.25">
      <c r="A18" s="434" t="s">
        <v>35</v>
      </c>
      <c r="B18" s="433" t="s">
        <v>26</v>
      </c>
      <c r="C18" s="25" t="s">
        <v>31</v>
      </c>
      <c r="D18" s="80"/>
      <c r="E18" s="80"/>
      <c r="F18" s="80"/>
    </row>
    <row r="19" spans="1:6" ht="20.149999999999999" customHeight="1" x14ac:dyDescent="0.25">
      <c r="A19" s="435" t="s">
        <v>36</v>
      </c>
      <c r="B19" s="433" t="s">
        <v>26</v>
      </c>
      <c r="C19" s="25" t="s">
        <v>31</v>
      </c>
      <c r="D19" s="80"/>
      <c r="E19" s="110"/>
      <c r="F19" s="80"/>
    </row>
    <row r="20" spans="1:6" ht="20.149999999999999" customHeight="1" x14ac:dyDescent="0.25">
      <c r="A20" s="435" t="s">
        <v>37</v>
      </c>
      <c r="B20" s="433" t="s">
        <v>26</v>
      </c>
      <c r="C20" s="25" t="s">
        <v>31</v>
      </c>
      <c r="D20" s="80"/>
      <c r="E20" s="110"/>
      <c r="F20" s="80"/>
    </row>
    <row r="21" spans="1:6" ht="20.149999999999999" customHeight="1" x14ac:dyDescent="0.25">
      <c r="A21" s="436" t="s">
        <v>38</v>
      </c>
      <c r="B21" s="453" t="s">
        <v>26</v>
      </c>
      <c r="C21" s="25" t="s">
        <v>31</v>
      </c>
      <c r="D21" s="80"/>
      <c r="E21" s="110"/>
      <c r="F21" s="80"/>
    </row>
    <row r="22" spans="1:6" ht="20.149999999999999" customHeight="1" x14ac:dyDescent="0.25">
      <c r="A22" s="436" t="s">
        <v>39</v>
      </c>
      <c r="B22" s="433" t="s">
        <v>26</v>
      </c>
      <c r="C22" s="25" t="s">
        <v>31</v>
      </c>
      <c r="D22" s="80"/>
      <c r="E22" s="110"/>
      <c r="F22" s="80"/>
    </row>
    <row r="23" spans="1:6" ht="20.149999999999999" customHeight="1" x14ac:dyDescent="0.25">
      <c r="A23" s="436" t="s">
        <v>40</v>
      </c>
      <c r="B23" s="433" t="s">
        <v>26</v>
      </c>
      <c r="C23" s="25" t="s">
        <v>31</v>
      </c>
      <c r="D23" s="80"/>
      <c r="E23" s="110"/>
      <c r="F23" s="80"/>
    </row>
    <row r="24" spans="1:6" ht="20.149999999999999" customHeight="1" x14ac:dyDescent="0.25">
      <c r="A24" s="437" t="s">
        <v>41</v>
      </c>
      <c r="B24" s="433" t="s">
        <v>26</v>
      </c>
      <c r="C24" s="25" t="s">
        <v>31</v>
      </c>
      <c r="D24" s="80"/>
      <c r="E24" s="110"/>
      <c r="F24" s="80"/>
    </row>
    <row r="25" spans="1:6" ht="20.149999999999999" customHeight="1" x14ac:dyDescent="0.25">
      <c r="A25" s="422" t="s">
        <v>42</v>
      </c>
      <c r="B25" s="433" t="s">
        <v>26</v>
      </c>
      <c r="C25" s="25" t="s">
        <v>31</v>
      </c>
      <c r="D25" s="80"/>
      <c r="E25" s="110"/>
      <c r="F25" s="80"/>
    </row>
    <row r="26" spans="1:6" ht="20.149999999999999" customHeight="1" x14ac:dyDescent="0.25">
      <c r="A26" s="488" t="s">
        <v>43</v>
      </c>
      <c r="B26" s="489"/>
      <c r="C26" s="490"/>
      <c r="D26" s="80"/>
      <c r="E26" s="80"/>
      <c r="F26" s="80"/>
    </row>
    <row r="27" spans="1:6" ht="20.149999999999999" customHeight="1" x14ac:dyDescent="0.25">
      <c r="A27" s="422" t="s">
        <v>44</v>
      </c>
      <c r="B27" s="433" t="s">
        <v>26</v>
      </c>
      <c r="C27" s="290"/>
      <c r="D27" s="80"/>
      <c r="E27" s="80"/>
      <c r="F27" s="80"/>
    </row>
    <row r="28" spans="1:6" ht="15" customHeight="1" x14ac:dyDescent="0.25">
      <c r="B28" s="34"/>
      <c r="E28" s="58"/>
    </row>
    <row r="29" spans="1:6" ht="15" customHeight="1" x14ac:dyDescent="0.25">
      <c r="B29" s="34"/>
      <c r="E29" s="58"/>
    </row>
    <row r="30" spans="1:6" ht="15" customHeight="1" x14ac:dyDescent="0.25">
      <c r="B30" s="34"/>
      <c r="E30" s="58"/>
    </row>
    <row r="31" spans="1:6" ht="15" customHeight="1" x14ac:dyDescent="0.25">
      <c r="B31" s="34"/>
      <c r="E31" s="58"/>
    </row>
    <row r="32" spans="1:6" ht="15" customHeight="1" x14ac:dyDescent="0.25">
      <c r="B32" s="34"/>
      <c r="E32" s="58"/>
    </row>
    <row r="33" spans="1:5" ht="15" customHeight="1" x14ac:dyDescent="0.25">
      <c r="B33" s="34"/>
      <c r="E33" s="58"/>
    </row>
    <row r="34" spans="1:5" x14ac:dyDescent="0.25">
      <c r="B34" s="34"/>
      <c r="E34" s="58"/>
    </row>
    <row r="35" spans="1:5" x14ac:dyDescent="0.25">
      <c r="B35" s="34"/>
      <c r="E35" s="58"/>
    </row>
    <row r="36" spans="1:5" x14ac:dyDescent="0.25">
      <c r="A36" s="59"/>
      <c r="E36" s="58"/>
    </row>
    <row r="37" spans="1:5" x14ac:dyDescent="0.25">
      <c r="A37" s="34"/>
      <c r="B37" s="60"/>
      <c r="E37" s="58"/>
    </row>
    <row r="38" spans="1:5" x14ac:dyDescent="0.25">
      <c r="A38" s="34"/>
      <c r="B38" s="60"/>
      <c r="E38" s="58"/>
    </row>
    <row r="39" spans="1:5" x14ac:dyDescent="0.25">
      <c r="A39" s="34"/>
      <c r="B39" s="34"/>
    </row>
  </sheetData>
  <mergeCells count="3">
    <mergeCell ref="A26:C26"/>
    <mergeCell ref="A9:C9"/>
    <mergeCell ref="A13:C13"/>
  </mergeCells>
  <phoneticPr fontId="0" type="noConversion"/>
  <conditionalFormatting sqref="C10:C12 C14:C25">
    <cfRule type="containsText" dxfId="13" priority="5" operator="containsText" text="Erledigt">
      <formula>NOT(ISERROR(SEARCH("Erledigt",C10)))</formula>
    </cfRule>
    <cfRule type="containsText" dxfId="12" priority="6" operator="containsText" text="in Arbeit">
      <formula>NOT(ISERROR(SEARCH("in Arbeit",C10)))</formula>
    </cfRule>
  </conditionalFormatting>
  <conditionalFormatting sqref="C27">
    <cfRule type="containsText" dxfId="11" priority="1" operator="containsText" text="Erledigt">
      <formula>NOT(ISERROR(SEARCH("Erledigt",C27)))</formula>
    </cfRule>
    <cfRule type="containsText" dxfId="10" priority="2" operator="containsText" text="in Arbeit">
      <formula>NOT(ISERROR(SEARCH("in Arbeit",C27)))</formula>
    </cfRule>
  </conditionalFormatting>
  <dataValidations disablePrompts="1" count="1">
    <dataValidation type="list" allowBlank="1" showInputMessage="1" showErrorMessage="1" sqref="C27 C14:C25" xr:uid="{C9A27975-7415-44F0-A3EC-D374CB2D2FB2}">
      <formula1>"Offen,in Arbeit,Erledigt"</formula1>
    </dataValidation>
  </dataValidations>
  <hyperlinks>
    <hyperlink ref="B10" location="Stammdaten!A1" display="Link" xr:uid="{00000000-0004-0000-0100-000000000000}"/>
    <hyperlink ref="B11" location="Emissionsfaktoren!A1" display="Link" xr:uid="{00000000-0004-0000-0100-000001000000}"/>
    <hyperlink ref="B14" location="Energie!A1" display="Link" xr:uid="{00000000-0004-0000-0100-000003000000}"/>
    <hyperlink ref="B17" location="Abfall!A1" display="Link" xr:uid="{00000000-0004-0000-0100-000005000000}"/>
    <hyperlink ref="B18" location="'Bezogene Güter'!A1" display="Link" xr:uid="{00000000-0004-0000-0100-000008000000}"/>
    <hyperlink ref="B16" location="Kältemittel!A1" display="Link" xr:uid="{00000000-0004-0000-0100-000011000000}"/>
    <hyperlink ref="B19" location="Dienstreisen!A1" display="Link" xr:uid="{00000000-0004-0000-0100-000012000000}"/>
    <hyperlink ref="B27" location="'THG-Bilanz'!A1" display="Link" xr:uid="{00000000-0004-0000-0100-000019000000}"/>
    <hyperlink ref="B25" location="Datenqualität!A1" display="Link" xr:uid="{F5EB68DC-CD74-410D-B154-D2977711561D}"/>
    <hyperlink ref="B12" location="Prozessflußbild!A1" display="Link" xr:uid="{D914F472-60DB-4939-A5F6-5289FAA8759E}"/>
    <hyperlink ref="B15" location="Wasser!A1" display="Link" xr:uid="{6EA8EF2D-8739-4CD1-B991-BEB2C6D660AF}"/>
    <hyperlink ref="B20" location="'Transport (vorgelagert)'!A1" display="Link" xr:uid="{0DA395AD-9EB0-4552-A1DD-B608A8836C68}"/>
    <hyperlink ref="B23" location="'Anreise Künstler &amp; Produktion'!A1" display="Link" xr:uid="{F35096AF-D83D-47B0-A67C-81B49FEB3EFD}"/>
    <hyperlink ref="B24" location="'Transport (nachgelagert)'!A1" display="Link" xr:uid="{A089C738-36ED-40F5-A3F4-DFB7E9B73778}"/>
    <hyperlink ref="B21" location="'Anreise Besucher_innen'!A1" display="Link" xr:uid="{D1A27813-E874-47B2-8DFB-B83DD30CC47D}"/>
    <hyperlink ref="B22" location="'Anreise Mitarbeitende'!A1" display="Link" xr:uid="{434C97D9-E851-486E-9F8A-364AAAB4CEDB}"/>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Seite &amp;P von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F46"/>
  <sheetViews>
    <sheetView showGridLines="0" topLeftCell="A31" zoomScale="110" zoomScaleNormal="110" zoomScaleSheetLayoutView="75" workbookViewId="0">
      <selection activeCell="K37" sqref="K37"/>
    </sheetView>
  </sheetViews>
  <sheetFormatPr baseColWidth="10" defaultColWidth="11.453125" defaultRowHeight="13.5" x14ac:dyDescent="0.3"/>
  <cols>
    <col min="1" max="1" width="37.81640625" style="1" customWidth="1"/>
    <col min="2" max="2" width="13.81640625" style="1" customWidth="1"/>
    <col min="3" max="3" width="18.54296875" style="1" customWidth="1"/>
    <col min="4" max="4" width="11.453125" style="1"/>
    <col min="5" max="6" width="12.453125" style="1" customWidth="1"/>
    <col min="7" max="16384" width="11.453125" style="1"/>
  </cols>
  <sheetData>
    <row r="1" spans="1:6" ht="14" thickBot="1" x14ac:dyDescent="0.35">
      <c r="A1" s="5"/>
      <c r="B1" s="5"/>
      <c r="C1" s="5"/>
      <c r="D1" s="5"/>
      <c r="E1" s="5"/>
    </row>
    <row r="2" spans="1:6" ht="23" x14ac:dyDescent="0.3">
      <c r="A2" s="504" t="s">
        <v>45</v>
      </c>
      <c r="B2" s="504"/>
      <c r="C2" s="504"/>
      <c r="D2" s="504"/>
      <c r="E2" s="18"/>
      <c r="F2" s="499" t="s">
        <v>46</v>
      </c>
    </row>
    <row r="3" spans="1:6" ht="15.5" thickBot="1" x14ac:dyDescent="0.35">
      <c r="A3" s="16"/>
      <c r="B3" s="16"/>
      <c r="C3" s="16"/>
      <c r="D3" s="35"/>
      <c r="E3" s="16"/>
      <c r="F3" s="500"/>
    </row>
    <row r="4" spans="1:6" x14ac:dyDescent="0.3">
      <c r="A4" s="19" t="s">
        <v>19</v>
      </c>
      <c r="B4" s="19">
        <f>B15</f>
        <v>0</v>
      </c>
      <c r="C4" s="20"/>
      <c r="D4" s="16"/>
      <c r="E4" s="21"/>
    </row>
    <row r="5" spans="1:6" ht="14" thickBot="1" x14ac:dyDescent="0.35">
      <c r="A5" s="43" t="s">
        <v>20</v>
      </c>
      <c r="B5" s="217">
        <f>A12</f>
        <v>0</v>
      </c>
      <c r="C5" s="23"/>
      <c r="D5" s="37"/>
      <c r="E5" s="37"/>
      <c r="F5" s="11"/>
    </row>
    <row r="6" spans="1:6" x14ac:dyDescent="0.3">
      <c r="A6" s="19"/>
      <c r="B6" s="45"/>
      <c r="C6" s="61"/>
      <c r="D6" s="21"/>
      <c r="E6" s="21"/>
      <c r="F6" s="4"/>
    </row>
    <row r="7" spans="1:6" ht="15" x14ac:dyDescent="0.3">
      <c r="A7" s="501" t="s">
        <v>47</v>
      </c>
      <c r="B7" s="502"/>
      <c r="C7" s="503"/>
      <c r="D7" s="21"/>
      <c r="E7" s="21"/>
      <c r="F7" s="4"/>
    </row>
    <row r="8" spans="1:6" ht="33.65" customHeight="1" x14ac:dyDescent="0.3">
      <c r="A8" s="517"/>
      <c r="B8" s="515"/>
      <c r="C8" s="516"/>
      <c r="D8" s="24"/>
      <c r="E8" s="34"/>
    </row>
    <row r="9" spans="1:6" ht="15" x14ac:dyDescent="0.3">
      <c r="A9" s="28"/>
      <c r="B9" s="34"/>
      <c r="C9" s="34"/>
      <c r="D9" s="24"/>
      <c r="E9" s="34"/>
    </row>
    <row r="10" spans="1:6" x14ac:dyDescent="0.3">
      <c r="D10" s="34"/>
      <c r="E10" s="34"/>
    </row>
    <row r="11" spans="1:6" ht="15" x14ac:dyDescent="0.3">
      <c r="A11" s="501" t="s">
        <v>48</v>
      </c>
      <c r="B11" s="502"/>
      <c r="C11" s="503"/>
      <c r="D11" s="34"/>
      <c r="E11" s="34"/>
    </row>
    <row r="12" spans="1:6" ht="15" x14ac:dyDescent="0.3">
      <c r="A12" s="514"/>
      <c r="B12" s="515"/>
      <c r="C12" s="516"/>
      <c r="D12" s="34"/>
      <c r="E12" s="34"/>
    </row>
    <row r="13" spans="1:6" ht="15.5" x14ac:dyDescent="0.3">
      <c r="A13" s="38"/>
      <c r="B13" s="34"/>
      <c r="C13" s="39"/>
      <c r="D13" s="39"/>
      <c r="E13" s="34"/>
    </row>
    <row r="14" spans="1:6" ht="15" x14ac:dyDescent="0.3">
      <c r="A14" s="501" t="s">
        <v>49</v>
      </c>
      <c r="B14" s="502"/>
      <c r="C14" s="502"/>
      <c r="D14" s="502"/>
      <c r="E14" s="503"/>
    </row>
    <row r="15" spans="1:6" ht="15.5" x14ac:dyDescent="0.3">
      <c r="A15" s="25" t="s">
        <v>50</v>
      </c>
      <c r="B15" s="508"/>
      <c r="C15" s="509"/>
      <c r="D15" s="509"/>
      <c r="E15" s="510"/>
    </row>
    <row r="16" spans="1:6" ht="15.5" x14ac:dyDescent="0.3">
      <c r="A16" s="40" t="s">
        <v>51</v>
      </c>
      <c r="B16" s="511"/>
      <c r="C16" s="512"/>
      <c r="D16" s="512"/>
      <c r="E16" s="513"/>
    </row>
    <row r="17" spans="1:5" ht="15.5" x14ac:dyDescent="0.3">
      <c r="A17" s="41"/>
      <c r="B17" s="505"/>
      <c r="C17" s="506"/>
      <c r="D17" s="506"/>
      <c r="E17" s="507"/>
    </row>
    <row r="18" spans="1:5" ht="15.5" x14ac:dyDescent="0.3">
      <c r="A18" s="42" t="s">
        <v>52</v>
      </c>
      <c r="B18" s="505"/>
      <c r="C18" s="506"/>
      <c r="D18" s="506"/>
      <c r="E18" s="507"/>
    </row>
    <row r="19" spans="1:5" ht="15" x14ac:dyDescent="0.3">
      <c r="A19" s="521" t="s">
        <v>53</v>
      </c>
      <c r="B19" s="524"/>
      <c r="C19" s="525"/>
      <c r="D19" s="525"/>
      <c r="E19" s="526"/>
    </row>
    <row r="20" spans="1:5" ht="15" x14ac:dyDescent="0.3">
      <c r="A20" s="522"/>
      <c r="B20" s="524"/>
      <c r="C20" s="525"/>
      <c r="D20" s="525"/>
      <c r="E20" s="526"/>
    </row>
    <row r="21" spans="1:5" ht="15" x14ac:dyDescent="0.3">
      <c r="A21" s="523"/>
      <c r="B21" s="524"/>
      <c r="C21" s="525"/>
      <c r="D21" s="525"/>
      <c r="E21" s="526"/>
    </row>
    <row r="22" spans="1:5" ht="15.5" x14ac:dyDescent="0.3">
      <c r="A22" s="26"/>
      <c r="B22" s="244"/>
      <c r="C22" s="245"/>
      <c r="D22" s="245"/>
      <c r="E22" s="245"/>
    </row>
    <row r="23" spans="1:5" s="34" customFormat="1" x14ac:dyDescent="0.25"/>
    <row r="24" spans="1:5" ht="15" x14ac:dyDescent="0.3">
      <c r="A24" s="501" t="s">
        <v>54</v>
      </c>
      <c r="B24" s="502"/>
      <c r="C24" s="502"/>
      <c r="D24" s="502"/>
      <c r="E24" s="503"/>
    </row>
    <row r="25" spans="1:5" x14ac:dyDescent="0.3">
      <c r="A25" s="132"/>
      <c r="B25" s="133"/>
      <c r="C25" s="133"/>
      <c r="D25" s="133"/>
      <c r="E25" s="423"/>
    </row>
    <row r="26" spans="1:5" ht="15" x14ac:dyDescent="0.3">
      <c r="A26" s="203" t="s">
        <v>55</v>
      </c>
      <c r="B26" s="13"/>
      <c r="C26" s="13"/>
      <c r="D26" s="88" t="s">
        <v>56</v>
      </c>
      <c r="E26" s="424"/>
    </row>
    <row r="27" spans="1:5" ht="15" x14ac:dyDescent="0.3">
      <c r="A27" s="205"/>
      <c r="B27" s="206"/>
      <c r="C27" s="206"/>
      <c r="D27" s="206"/>
      <c r="E27" s="425"/>
    </row>
    <row r="28" spans="1:5" ht="15" x14ac:dyDescent="0.3">
      <c r="B28" s="26"/>
      <c r="C28" s="26"/>
      <c r="D28" s="26"/>
      <c r="E28" s="26"/>
    </row>
    <row r="29" spans="1:5" ht="15" x14ac:dyDescent="0.3">
      <c r="A29" s="518" t="s">
        <v>57</v>
      </c>
      <c r="B29" s="518"/>
      <c r="C29" s="518"/>
      <c r="D29" s="518"/>
      <c r="E29" s="518"/>
    </row>
    <row r="30" spans="1:5" ht="16.399999999999999" customHeight="1" x14ac:dyDescent="0.3">
      <c r="A30" s="354" t="s">
        <v>58</v>
      </c>
    </row>
    <row r="31" spans="1:5" ht="61.4" customHeight="1" x14ac:dyDescent="0.3">
      <c r="A31" s="491" t="s">
        <v>59</v>
      </c>
      <c r="B31" s="519"/>
      <c r="C31" s="519"/>
      <c r="D31" s="519"/>
      <c r="E31" s="520"/>
    </row>
    <row r="32" spans="1:5" ht="16.399999999999999" customHeight="1" x14ac:dyDescent="0.3">
      <c r="A32" s="337"/>
      <c r="B32" s="337"/>
      <c r="C32" s="337"/>
      <c r="D32" s="337"/>
      <c r="E32" s="337"/>
    </row>
    <row r="33" spans="1:6" ht="16.399999999999999" customHeight="1" x14ac:dyDescent="0.3">
      <c r="A33" s="518" t="s">
        <v>60</v>
      </c>
      <c r="B33" s="518"/>
      <c r="C33" s="518"/>
      <c r="D33" s="518"/>
      <c r="E33" s="518"/>
    </row>
    <row r="34" spans="1:6" ht="16.399999999999999" customHeight="1" x14ac:dyDescent="0.3">
      <c r="A34" s="354" t="s">
        <v>61</v>
      </c>
    </row>
    <row r="35" spans="1:6" ht="32.5" customHeight="1" x14ac:dyDescent="0.3">
      <c r="A35" s="491" t="s">
        <v>62</v>
      </c>
      <c r="B35" s="519"/>
      <c r="C35" s="519"/>
      <c r="D35" s="519"/>
      <c r="E35" s="520"/>
    </row>
    <row r="36" spans="1:6" ht="16.399999999999999" customHeight="1" x14ac:dyDescent="0.3">
      <c r="A36" s="337"/>
      <c r="B36" s="337"/>
      <c r="C36" s="337"/>
      <c r="D36" s="337"/>
      <c r="E36" s="337"/>
    </row>
    <row r="38" spans="1:6" ht="16.399999999999999" customHeight="1" x14ac:dyDescent="0.3">
      <c r="A38" s="338" t="s">
        <v>63</v>
      </c>
      <c r="B38" s="337"/>
      <c r="C38" s="337"/>
      <c r="D38" s="337"/>
      <c r="E38" s="337"/>
    </row>
    <row r="39" spans="1:6" ht="41.5" customHeight="1" x14ac:dyDescent="0.3">
      <c r="A39" s="498" t="s">
        <v>64</v>
      </c>
      <c r="B39" s="498"/>
      <c r="C39" s="498"/>
      <c r="D39" s="498"/>
      <c r="E39" s="498"/>
    </row>
    <row r="40" spans="1:6" ht="16.399999999999999" customHeight="1" x14ac:dyDescent="0.3">
      <c r="A40" s="239" t="s">
        <v>65</v>
      </c>
      <c r="B40" s="495" t="s">
        <v>63</v>
      </c>
      <c r="C40" s="495"/>
      <c r="D40" s="495" t="s">
        <v>66</v>
      </c>
      <c r="E40" s="495"/>
    </row>
    <row r="41" spans="1:6" ht="55.75" customHeight="1" x14ac:dyDescent="0.3">
      <c r="A41" s="339" t="s">
        <v>67</v>
      </c>
      <c r="B41" s="496" t="s">
        <v>68</v>
      </c>
      <c r="C41" s="497"/>
      <c r="D41" s="496">
        <v>1</v>
      </c>
      <c r="E41" s="497"/>
    </row>
    <row r="42" spans="1:6" ht="15" x14ac:dyDescent="0.3">
      <c r="A42" s="26"/>
      <c r="B42" s="26"/>
      <c r="C42" s="26"/>
      <c r="D42" s="26"/>
      <c r="E42" s="26"/>
    </row>
    <row r="43" spans="1:6" x14ac:dyDescent="0.3">
      <c r="A43" s="494"/>
      <c r="B43" s="494"/>
      <c r="C43" s="494"/>
      <c r="D43" s="494"/>
      <c r="E43" s="494"/>
      <c r="F43" s="336"/>
    </row>
    <row r="44" spans="1:6" ht="15" x14ac:dyDescent="0.3">
      <c r="A44" s="207" t="s">
        <v>69</v>
      </c>
      <c r="B44" s="208"/>
      <c r="C44" s="104"/>
      <c r="D44" s="104"/>
      <c r="E44" s="104"/>
      <c r="F44" s="204"/>
    </row>
    <row r="45" spans="1:6" ht="22.75" customHeight="1" x14ac:dyDescent="0.3">
      <c r="A45" s="491" t="s">
        <v>70</v>
      </c>
      <c r="B45" s="492"/>
      <c r="C45" s="492"/>
      <c r="D45" s="492"/>
      <c r="E45" s="493"/>
    </row>
    <row r="46" spans="1:6" x14ac:dyDescent="0.3">
      <c r="A46" s="421"/>
      <c r="B46" s="421"/>
      <c r="C46" s="421"/>
      <c r="D46" s="421"/>
      <c r="E46" s="421"/>
    </row>
  </sheetData>
  <sheetProtection formatRows="0"/>
  <mergeCells count="27">
    <mergeCell ref="B20:E20"/>
    <mergeCell ref="B21:E21"/>
    <mergeCell ref="A24:E24"/>
    <mergeCell ref="A29:E29"/>
    <mergeCell ref="A31:E31"/>
    <mergeCell ref="A39:E39"/>
    <mergeCell ref="F2:F3"/>
    <mergeCell ref="A11:C11"/>
    <mergeCell ref="A2:D2"/>
    <mergeCell ref="B18:E18"/>
    <mergeCell ref="B17:E17"/>
    <mergeCell ref="B15:E15"/>
    <mergeCell ref="B16:E16"/>
    <mergeCell ref="A14:E14"/>
    <mergeCell ref="A7:C7"/>
    <mergeCell ref="A12:C12"/>
    <mergeCell ref="A8:C8"/>
    <mergeCell ref="A33:E33"/>
    <mergeCell ref="A35:E35"/>
    <mergeCell ref="A19:A21"/>
    <mergeCell ref="B19:E19"/>
    <mergeCell ref="A45:E45"/>
    <mergeCell ref="A43:E43"/>
    <mergeCell ref="D40:E40"/>
    <mergeCell ref="B40:C40"/>
    <mergeCell ref="B41:C41"/>
    <mergeCell ref="D41:E41"/>
  </mergeCells>
  <phoneticPr fontId="0" type="noConversion"/>
  <hyperlinks>
    <hyperlink ref="F2:F3" location="INHALT!A1" display="zurück zum Inhalt" xr:uid="{292E1B15-AADA-4995-9D61-11189BF9EA2D}"/>
  </hyperlinks>
  <printOptions horizontalCentered="1"/>
  <pageMargins left="0.78740157480314965" right="0.78740157480314965" top="0.98425196850393704" bottom="0.98425196850393704" header="0.51181102362204722" footer="0.51181102362204722"/>
  <pageSetup paperSize="9" scale="49" orientation="portrait" horizontalDpi="300" verticalDpi="300" r:id="rId1"/>
  <headerFooter alignWithMargins="0">
    <oddFooter>Seite &amp;P von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H331"/>
  <sheetViews>
    <sheetView showGridLines="0" zoomScale="85" zoomScaleNormal="85" zoomScaleSheetLayoutView="75" workbookViewId="0"/>
  </sheetViews>
  <sheetFormatPr baseColWidth="10" defaultColWidth="11.453125" defaultRowHeight="13.5" x14ac:dyDescent="0.25"/>
  <cols>
    <col min="1" max="1" width="25.453125" style="34" customWidth="1"/>
    <col min="2" max="2" width="16.453125" style="34" customWidth="1"/>
    <col min="3" max="3" width="27.453125" style="34" customWidth="1"/>
    <col min="4" max="4" width="22.81640625" style="34" customWidth="1"/>
    <col min="5" max="5" width="19.453125" style="34" customWidth="1"/>
    <col min="6" max="6" width="22" style="34" customWidth="1"/>
    <col min="7" max="7" width="36.81640625" style="34" customWidth="1"/>
    <col min="8" max="8" width="42.1796875" style="34" customWidth="1"/>
    <col min="9" max="16384" width="11.453125" style="34"/>
  </cols>
  <sheetData>
    <row r="1" spans="1:8" ht="13.5" customHeight="1" thickBot="1" x14ac:dyDescent="0.3">
      <c r="A1" s="16"/>
      <c r="B1" s="16"/>
      <c r="C1" s="16"/>
      <c r="D1" s="16"/>
      <c r="E1" s="16"/>
      <c r="F1" s="16"/>
      <c r="G1" s="16"/>
      <c r="H1" s="16"/>
    </row>
    <row r="2" spans="1:8" ht="22.5" customHeight="1" x14ac:dyDescent="0.25">
      <c r="A2" s="63" t="s">
        <v>27</v>
      </c>
      <c r="B2" s="16"/>
      <c r="C2" s="16"/>
      <c r="D2" s="16"/>
      <c r="E2" s="21"/>
      <c r="F2" s="21"/>
      <c r="H2" s="499" t="s">
        <v>46</v>
      </c>
    </row>
    <row r="3" spans="1:8" ht="13.5" customHeight="1" thickBot="1" x14ac:dyDescent="0.3">
      <c r="A3" s="16"/>
      <c r="B3" s="16"/>
      <c r="C3" s="16"/>
      <c r="D3" s="16"/>
      <c r="E3" s="21"/>
      <c r="F3" s="16"/>
      <c r="H3" s="500"/>
    </row>
    <row r="4" spans="1:8" ht="12.75" customHeight="1" x14ac:dyDescent="0.25">
      <c r="A4" s="19" t="s">
        <v>19</v>
      </c>
      <c r="B4" s="16"/>
      <c r="C4" s="19"/>
      <c r="D4" s="20">
        <f>Stammdaten!B15</f>
        <v>0</v>
      </c>
      <c r="E4" s="16"/>
      <c r="F4" s="21"/>
      <c r="G4" s="21"/>
      <c r="H4" s="21"/>
    </row>
    <row r="5" spans="1:8" ht="13.5" customHeight="1" thickBot="1" x14ac:dyDescent="0.3">
      <c r="A5" s="43" t="s">
        <v>20</v>
      </c>
      <c r="B5" s="36"/>
      <c r="C5" s="36"/>
      <c r="D5" s="23" t="str">
        <f>IF(Stammdaten!A12="","", Stammdaten!A12)</f>
        <v/>
      </c>
      <c r="E5" s="37"/>
      <c r="F5" s="37"/>
      <c r="G5" s="37"/>
      <c r="H5" s="37"/>
    </row>
    <row r="6" spans="1:8" ht="13.5" customHeight="1" x14ac:dyDescent="0.25">
      <c r="A6" s="19"/>
      <c r="B6" s="16"/>
      <c r="C6" s="16"/>
      <c r="D6" s="61"/>
      <c r="E6" s="21"/>
      <c r="F6" s="21"/>
      <c r="G6" s="21"/>
      <c r="H6" s="21"/>
    </row>
    <row r="7" spans="1:8" ht="13.5" customHeight="1" x14ac:dyDescent="0.25">
      <c r="A7" s="19"/>
      <c r="B7" s="16"/>
      <c r="C7" s="16"/>
      <c r="D7" s="61"/>
      <c r="E7" s="21"/>
      <c r="F7" s="21"/>
      <c r="G7" s="21"/>
      <c r="H7" s="21"/>
    </row>
    <row r="8" spans="1:8" ht="20.25" customHeight="1" x14ac:dyDescent="0.25">
      <c r="A8" s="256" t="s">
        <v>71</v>
      </c>
      <c r="B8" s="133"/>
      <c r="C8" s="133"/>
      <c r="D8" s="133"/>
      <c r="E8" s="133"/>
      <c r="F8" s="133"/>
      <c r="G8" s="133"/>
      <c r="H8" s="133"/>
    </row>
    <row r="9" spans="1:8" ht="19.399999999999999" customHeight="1" x14ac:dyDescent="0.25">
      <c r="A9" s="529" t="s">
        <v>72</v>
      </c>
      <c r="B9" s="530"/>
      <c r="C9" s="530"/>
      <c r="D9" s="530"/>
      <c r="E9" s="530"/>
      <c r="F9" s="530"/>
      <c r="G9" s="530"/>
      <c r="H9" s="530"/>
    </row>
    <row r="10" spans="1:8" ht="17.25" customHeight="1" x14ac:dyDescent="0.25">
      <c r="A10" s="240"/>
      <c r="B10" s="240"/>
      <c r="C10" s="240"/>
      <c r="D10" s="240"/>
      <c r="E10" s="158"/>
      <c r="F10" s="240"/>
      <c r="G10" s="240"/>
      <c r="H10" s="241"/>
    </row>
    <row r="11" spans="1:8" s="55" customFormat="1" ht="17.5" x14ac:dyDescent="0.25">
      <c r="A11" s="258" t="s">
        <v>73</v>
      </c>
      <c r="B11" s="259"/>
      <c r="C11" s="259"/>
      <c r="D11" s="259"/>
      <c r="E11" s="259"/>
      <c r="F11" s="259"/>
      <c r="G11" s="259"/>
    </row>
    <row r="12" spans="1:8" ht="27" x14ac:dyDescent="0.25">
      <c r="A12" s="341" t="s">
        <v>74</v>
      </c>
      <c r="B12" s="531" t="s">
        <v>75</v>
      </c>
      <c r="C12" s="532"/>
      <c r="D12" s="355" t="s">
        <v>76</v>
      </c>
      <c r="E12" s="355" t="s">
        <v>77</v>
      </c>
      <c r="F12" s="355" t="s">
        <v>78</v>
      </c>
      <c r="G12" s="355" t="s">
        <v>79</v>
      </c>
    </row>
    <row r="13" spans="1:8" x14ac:dyDescent="0.25">
      <c r="A13" s="257" t="s">
        <v>80</v>
      </c>
      <c r="B13" s="527">
        <v>2019</v>
      </c>
      <c r="C13" s="528"/>
      <c r="D13" s="242" t="s">
        <v>81</v>
      </c>
      <c r="E13" s="114">
        <v>9.9499999999999993</v>
      </c>
      <c r="F13" s="114" t="s">
        <v>82</v>
      </c>
      <c r="G13" s="343" t="s">
        <v>83</v>
      </c>
    </row>
    <row r="14" spans="1:8" x14ac:dyDescent="0.25">
      <c r="A14" s="257" t="s">
        <v>84</v>
      </c>
      <c r="B14" s="527">
        <v>2019</v>
      </c>
      <c r="C14" s="528"/>
      <c r="D14" s="242" t="s">
        <v>85</v>
      </c>
      <c r="E14" s="114">
        <v>9.8800000000000008</v>
      </c>
      <c r="F14" s="114" t="s">
        <v>86</v>
      </c>
      <c r="G14" s="343" t="s">
        <v>83</v>
      </c>
    </row>
    <row r="15" spans="1:8" x14ac:dyDescent="0.25">
      <c r="A15" s="257" t="s">
        <v>87</v>
      </c>
      <c r="B15" s="527">
        <v>2019</v>
      </c>
      <c r="C15" s="528"/>
      <c r="D15" s="242" t="s">
        <v>88</v>
      </c>
      <c r="E15" s="114">
        <v>12.88</v>
      </c>
      <c r="F15" s="114" t="s">
        <v>89</v>
      </c>
      <c r="G15" s="343" t="s">
        <v>83</v>
      </c>
    </row>
    <row r="16" spans="1:8" x14ac:dyDescent="0.25">
      <c r="A16" s="257" t="s">
        <v>90</v>
      </c>
      <c r="B16" s="527">
        <v>2019</v>
      </c>
      <c r="C16" s="528"/>
      <c r="D16" s="114" t="s">
        <v>88</v>
      </c>
      <c r="E16" s="114">
        <v>4.5199999999999996</v>
      </c>
      <c r="F16" s="114" t="s">
        <v>89</v>
      </c>
      <c r="G16" s="343" t="s">
        <v>83</v>
      </c>
    </row>
    <row r="17" spans="1:8" x14ac:dyDescent="0.25">
      <c r="A17" s="257" t="s">
        <v>91</v>
      </c>
      <c r="B17" s="527">
        <v>2019</v>
      </c>
      <c r="C17" s="528"/>
      <c r="D17" s="114" t="s">
        <v>88</v>
      </c>
      <c r="E17" s="114">
        <v>3.71</v>
      </c>
      <c r="F17" s="114" t="s">
        <v>89</v>
      </c>
      <c r="G17" s="343" t="s">
        <v>83</v>
      </c>
    </row>
    <row r="18" spans="1:8" x14ac:dyDescent="0.25">
      <c r="A18" s="257" t="s">
        <v>92</v>
      </c>
      <c r="B18" s="527">
        <v>2019</v>
      </c>
      <c r="C18" s="528"/>
      <c r="D18" s="242" t="s">
        <v>81</v>
      </c>
      <c r="E18" s="114">
        <v>9.9</v>
      </c>
      <c r="F18" s="114" t="s">
        <v>82</v>
      </c>
      <c r="G18" s="343" t="s">
        <v>83</v>
      </c>
    </row>
    <row r="19" spans="1:8" ht="15" customHeight="1" x14ac:dyDescent="0.25">
      <c r="A19" s="257" t="s">
        <v>93</v>
      </c>
      <c r="B19" s="527">
        <v>2019</v>
      </c>
      <c r="C19" s="528"/>
      <c r="D19" s="242" t="s">
        <v>81</v>
      </c>
      <c r="E19" s="114">
        <v>8.85</v>
      </c>
      <c r="F19" s="114" t="s">
        <v>82</v>
      </c>
      <c r="G19" s="343" t="s">
        <v>83</v>
      </c>
    </row>
    <row r="20" spans="1:8" ht="15" customHeight="1" x14ac:dyDescent="0.25">
      <c r="A20" s="257" t="s">
        <v>94</v>
      </c>
      <c r="B20" s="527">
        <v>2019</v>
      </c>
      <c r="C20" s="528"/>
      <c r="D20" s="242" t="s">
        <v>88</v>
      </c>
      <c r="E20" s="114">
        <v>12.57</v>
      </c>
      <c r="F20" s="114" t="s">
        <v>89</v>
      </c>
      <c r="G20" s="343" t="s">
        <v>83</v>
      </c>
    </row>
    <row r="21" spans="1:8" ht="15" customHeight="1" x14ac:dyDescent="0.25">
      <c r="A21" s="257" t="s">
        <v>95</v>
      </c>
      <c r="B21" s="527">
        <v>2019</v>
      </c>
      <c r="C21" s="528"/>
      <c r="D21" s="242" t="s">
        <v>81</v>
      </c>
      <c r="E21" s="114">
        <v>6.87</v>
      </c>
      <c r="F21" s="114" t="s">
        <v>82</v>
      </c>
      <c r="G21" s="343" t="s">
        <v>83</v>
      </c>
    </row>
    <row r="22" spans="1:8" ht="50" customHeight="1" x14ac:dyDescent="0.25">
      <c r="A22" s="257" t="s">
        <v>96</v>
      </c>
      <c r="B22" s="527">
        <v>2020</v>
      </c>
      <c r="C22" s="528"/>
      <c r="D22" s="242" t="s">
        <v>97</v>
      </c>
      <c r="E22" s="114">
        <f>140/1000</f>
        <v>0.14000000000000001</v>
      </c>
      <c r="F22" s="114" t="s">
        <v>98</v>
      </c>
      <c r="G22" s="343" t="s">
        <v>99</v>
      </c>
    </row>
    <row r="23" spans="1:8" ht="59" customHeight="1" x14ac:dyDescent="0.25">
      <c r="A23" s="257" t="s">
        <v>100</v>
      </c>
      <c r="B23" s="535">
        <v>2020</v>
      </c>
      <c r="C23" s="535"/>
      <c r="D23" s="242" t="s">
        <v>97</v>
      </c>
      <c r="E23" s="114">
        <f>10/1000</f>
        <v>0.01</v>
      </c>
      <c r="F23" s="114" t="s">
        <v>98</v>
      </c>
      <c r="G23" s="343" t="s">
        <v>99</v>
      </c>
    </row>
    <row r="24" spans="1:8" ht="15.75" customHeight="1" x14ac:dyDescent="0.25">
      <c r="A24" s="260"/>
      <c r="B24" s="261"/>
      <c r="C24" s="261"/>
      <c r="D24" s="261"/>
      <c r="E24" s="261"/>
      <c r="F24" s="261"/>
      <c r="G24" s="261"/>
      <c r="H24" s="356"/>
    </row>
    <row r="25" spans="1:8" s="55" customFormat="1" ht="17.5" x14ac:dyDescent="0.25">
      <c r="A25" s="258" t="s">
        <v>27</v>
      </c>
      <c r="B25" s="259"/>
      <c r="C25" s="259"/>
      <c r="D25" s="259"/>
      <c r="E25" s="259"/>
      <c r="F25" s="259"/>
      <c r="G25" s="259"/>
      <c r="H25" s="259"/>
    </row>
    <row r="26" spans="1:8" x14ac:dyDescent="0.25">
      <c r="A26" s="533" t="s">
        <v>101</v>
      </c>
      <c r="B26" s="533" t="s">
        <v>75</v>
      </c>
      <c r="C26" s="533" t="s">
        <v>69</v>
      </c>
      <c r="D26" s="533" t="s">
        <v>102</v>
      </c>
      <c r="E26" s="533" t="s">
        <v>103</v>
      </c>
      <c r="F26" s="533" t="s">
        <v>104</v>
      </c>
      <c r="G26" s="533" t="s">
        <v>79</v>
      </c>
      <c r="H26" s="533" t="s">
        <v>105</v>
      </c>
    </row>
    <row r="27" spans="1:8" x14ac:dyDescent="0.25">
      <c r="A27" s="534"/>
      <c r="B27" s="534"/>
      <c r="C27" s="534"/>
      <c r="D27" s="534"/>
      <c r="E27" s="534"/>
      <c r="F27" s="534"/>
      <c r="G27" s="534"/>
      <c r="H27" s="534"/>
    </row>
    <row r="28" spans="1:8" x14ac:dyDescent="0.25">
      <c r="A28" s="449"/>
      <c r="B28" s="426"/>
      <c r="C28" s="450"/>
      <c r="D28" s="451"/>
      <c r="E28" s="427"/>
      <c r="F28" s="428"/>
      <c r="G28" s="340"/>
      <c r="H28" s="340"/>
    </row>
    <row r="29" spans="1:8" x14ac:dyDescent="0.25">
      <c r="A29" s="449"/>
      <c r="B29" s="426"/>
      <c r="C29" s="450"/>
      <c r="D29" s="451"/>
      <c r="E29" s="427"/>
      <c r="F29" s="428"/>
      <c r="G29" s="340"/>
      <c r="H29" s="340"/>
    </row>
    <row r="30" spans="1:8" x14ac:dyDescent="0.25">
      <c r="A30" s="449"/>
      <c r="B30" s="426"/>
      <c r="C30" s="450"/>
      <c r="D30" s="451"/>
      <c r="E30" s="427"/>
      <c r="F30" s="428"/>
      <c r="G30" s="340"/>
      <c r="H30" s="340"/>
    </row>
    <row r="31" spans="1:8" x14ac:dyDescent="0.25">
      <c r="A31" s="449"/>
      <c r="B31" s="426"/>
      <c r="C31" s="450"/>
      <c r="D31" s="451"/>
      <c r="E31" s="427"/>
      <c r="F31" s="428"/>
      <c r="G31" s="340"/>
      <c r="H31" s="340"/>
    </row>
    <row r="32" spans="1:8" x14ac:dyDescent="0.25">
      <c r="A32" s="449"/>
      <c r="B32" s="426"/>
      <c r="C32" s="450"/>
      <c r="D32" s="451"/>
      <c r="E32" s="427"/>
      <c r="F32" s="428"/>
      <c r="G32" s="340"/>
      <c r="H32" s="340"/>
    </row>
    <row r="33" spans="1:8" x14ac:dyDescent="0.25">
      <c r="A33" s="449"/>
      <c r="B33" s="426"/>
      <c r="C33" s="450"/>
      <c r="D33" s="451"/>
      <c r="E33" s="427"/>
      <c r="F33" s="428"/>
      <c r="G33" s="340"/>
      <c r="H33" s="340"/>
    </row>
    <row r="34" spans="1:8" x14ac:dyDescent="0.25">
      <c r="A34" s="450"/>
      <c r="B34" s="214"/>
      <c r="C34" s="450"/>
      <c r="D34" s="450"/>
      <c r="E34" s="452"/>
      <c r="F34" s="450"/>
      <c r="G34" s="340"/>
      <c r="H34" s="340"/>
    </row>
    <row r="35" spans="1:8" x14ac:dyDescent="0.25">
      <c r="A35" s="450"/>
      <c r="B35" s="214"/>
      <c r="C35" s="450"/>
      <c r="D35" s="450"/>
      <c r="E35" s="452"/>
      <c r="F35" s="450"/>
      <c r="G35" s="340"/>
      <c r="H35" s="340"/>
    </row>
    <row r="36" spans="1:8" x14ac:dyDescent="0.25">
      <c r="A36" s="450"/>
      <c r="B36" s="214"/>
      <c r="C36" s="450"/>
      <c r="D36" s="450"/>
      <c r="E36" s="452"/>
      <c r="F36" s="450"/>
      <c r="G36" s="340"/>
      <c r="H36" s="340"/>
    </row>
    <row r="37" spans="1:8" x14ac:dyDescent="0.25">
      <c r="A37" s="450"/>
      <c r="B37" s="214"/>
      <c r="C37" s="450"/>
      <c r="D37" s="450"/>
      <c r="E37" s="452"/>
      <c r="F37" s="450"/>
      <c r="G37" s="340"/>
      <c r="H37" s="340"/>
    </row>
    <row r="38" spans="1:8" x14ac:dyDescent="0.25">
      <c r="A38" s="450"/>
      <c r="B38" s="214"/>
      <c r="C38" s="450"/>
      <c r="D38" s="450"/>
      <c r="E38" s="452"/>
      <c r="F38" s="450"/>
      <c r="G38" s="340"/>
      <c r="H38" s="340"/>
    </row>
    <row r="39" spans="1:8" x14ac:dyDescent="0.25">
      <c r="A39" s="450"/>
      <c r="B39" s="214"/>
      <c r="C39" s="450"/>
      <c r="D39" s="450"/>
      <c r="E39" s="452"/>
      <c r="F39" s="450"/>
      <c r="G39" s="340"/>
      <c r="H39" s="340"/>
    </row>
    <row r="40" spans="1:8" x14ac:dyDescent="0.25">
      <c r="A40" s="450"/>
      <c r="B40" s="214"/>
      <c r="C40" s="450"/>
      <c r="D40" s="450"/>
      <c r="E40" s="452"/>
      <c r="F40" s="450"/>
      <c r="G40" s="340"/>
      <c r="H40" s="340"/>
    </row>
    <row r="41" spans="1:8" x14ac:dyDescent="0.25">
      <c r="A41" s="450"/>
      <c r="B41" s="214"/>
      <c r="C41" s="450"/>
      <c r="D41" s="450"/>
      <c r="E41" s="452"/>
      <c r="F41" s="450"/>
      <c r="G41" s="340"/>
      <c r="H41" s="340"/>
    </row>
    <row r="42" spans="1:8" x14ac:dyDescent="0.25">
      <c r="A42" s="450"/>
      <c r="B42" s="214"/>
      <c r="C42" s="450"/>
      <c r="D42" s="450"/>
      <c r="E42" s="452"/>
      <c r="F42" s="450"/>
      <c r="G42" s="340"/>
      <c r="H42" s="340"/>
    </row>
    <row r="43" spans="1:8" x14ac:dyDescent="0.25">
      <c r="A43" s="450"/>
      <c r="B43" s="214"/>
      <c r="C43" s="450"/>
      <c r="D43" s="450"/>
      <c r="E43" s="452"/>
      <c r="F43" s="450"/>
      <c r="G43" s="340"/>
      <c r="H43" s="340"/>
    </row>
    <row r="44" spans="1:8" x14ac:dyDescent="0.25">
      <c r="A44" s="450"/>
      <c r="B44" s="214"/>
      <c r="C44" s="450"/>
      <c r="D44" s="450"/>
      <c r="E44" s="452"/>
      <c r="F44" s="450"/>
      <c r="G44" s="340"/>
      <c r="H44" s="340"/>
    </row>
    <row r="45" spans="1:8" x14ac:dyDescent="0.25">
      <c r="A45" s="450"/>
      <c r="B45" s="214"/>
      <c r="C45" s="450"/>
      <c r="D45" s="450"/>
      <c r="E45" s="452"/>
      <c r="F45" s="450"/>
      <c r="G45" s="340"/>
      <c r="H45" s="340"/>
    </row>
    <row r="46" spans="1:8" x14ac:dyDescent="0.25">
      <c r="A46" s="450"/>
      <c r="B46" s="214"/>
      <c r="C46" s="450"/>
      <c r="D46" s="450"/>
      <c r="E46" s="452"/>
      <c r="F46" s="450"/>
      <c r="G46" s="340"/>
      <c r="H46" s="340"/>
    </row>
    <row r="47" spans="1:8" x14ac:dyDescent="0.25">
      <c r="A47" s="450"/>
      <c r="B47" s="214"/>
      <c r="C47" s="450"/>
      <c r="D47" s="450"/>
      <c r="E47" s="452"/>
      <c r="F47" s="450"/>
      <c r="G47" s="340"/>
      <c r="H47" s="340"/>
    </row>
    <row r="48" spans="1:8" x14ac:dyDescent="0.25">
      <c r="A48" s="450"/>
      <c r="B48" s="214"/>
      <c r="C48" s="450"/>
      <c r="D48" s="450"/>
      <c r="E48" s="452"/>
      <c r="F48" s="450"/>
      <c r="G48" s="340"/>
      <c r="H48" s="340"/>
    </row>
    <row r="49" spans="1:8" x14ac:dyDescent="0.25">
      <c r="A49" s="450"/>
      <c r="B49" s="214"/>
      <c r="C49" s="450"/>
      <c r="D49" s="450"/>
      <c r="E49" s="452"/>
      <c r="F49" s="450"/>
      <c r="G49" s="340"/>
      <c r="H49" s="340"/>
    </row>
    <row r="50" spans="1:8" x14ac:dyDescent="0.25">
      <c r="A50" s="450"/>
      <c r="B50" s="214"/>
      <c r="C50" s="450"/>
      <c r="D50" s="450"/>
      <c r="E50" s="452"/>
      <c r="F50" s="450"/>
      <c r="G50" s="340"/>
      <c r="H50" s="340"/>
    </row>
    <row r="51" spans="1:8" x14ac:dyDescent="0.25">
      <c r="A51" s="450"/>
      <c r="B51" s="214"/>
      <c r="C51" s="450"/>
      <c r="D51" s="450"/>
      <c r="E51" s="452"/>
      <c r="F51" s="450"/>
      <c r="G51" s="340"/>
      <c r="H51" s="340"/>
    </row>
    <row r="52" spans="1:8" x14ac:dyDescent="0.25">
      <c r="A52" s="450"/>
      <c r="B52" s="214"/>
      <c r="C52" s="450"/>
      <c r="D52" s="450"/>
      <c r="E52" s="452"/>
      <c r="F52" s="450"/>
      <c r="G52" s="340"/>
      <c r="H52" s="340"/>
    </row>
    <row r="53" spans="1:8" x14ac:dyDescent="0.25">
      <c r="A53" s="450"/>
      <c r="B53" s="214"/>
      <c r="C53" s="450"/>
      <c r="D53" s="450"/>
      <c r="E53" s="452"/>
      <c r="F53" s="450"/>
      <c r="G53" s="340"/>
      <c r="H53" s="340"/>
    </row>
    <row r="54" spans="1:8" x14ac:dyDescent="0.25">
      <c r="A54" s="450"/>
      <c r="B54" s="214"/>
      <c r="C54" s="450"/>
      <c r="D54" s="450"/>
      <c r="E54" s="452"/>
      <c r="F54" s="450"/>
      <c r="G54" s="340"/>
      <c r="H54" s="340"/>
    </row>
    <row r="55" spans="1:8" x14ac:dyDescent="0.25">
      <c r="A55" s="450"/>
      <c r="B55" s="214"/>
      <c r="C55" s="450"/>
      <c r="D55" s="450"/>
      <c r="E55" s="452"/>
      <c r="F55" s="450"/>
      <c r="G55" s="340"/>
      <c r="H55" s="340"/>
    </row>
    <row r="56" spans="1:8" ht="14.5" customHeight="1" x14ac:dyDescent="0.25">
      <c r="A56" s="450"/>
      <c r="B56" s="214"/>
      <c r="C56" s="450"/>
      <c r="D56" s="450"/>
      <c r="E56" s="452"/>
      <c r="F56" s="450"/>
      <c r="G56" s="340"/>
      <c r="H56" s="340"/>
    </row>
    <row r="57" spans="1:8" x14ac:dyDescent="0.25">
      <c r="A57" s="450"/>
      <c r="B57" s="214"/>
      <c r="C57" s="450"/>
      <c r="D57" s="450"/>
      <c r="E57" s="452"/>
      <c r="F57" s="450"/>
      <c r="G57" s="340"/>
      <c r="H57" s="340"/>
    </row>
    <row r="58" spans="1:8" x14ac:dyDescent="0.25">
      <c r="A58" s="450"/>
      <c r="B58" s="214"/>
      <c r="C58" s="450"/>
      <c r="D58" s="450"/>
      <c r="E58" s="452"/>
      <c r="F58" s="450"/>
      <c r="G58" s="340"/>
      <c r="H58" s="340"/>
    </row>
    <row r="59" spans="1:8" x14ac:dyDescent="0.25">
      <c r="A59" s="450"/>
      <c r="B59" s="214"/>
      <c r="C59" s="450"/>
      <c r="D59" s="450"/>
      <c r="E59" s="452"/>
      <c r="F59" s="450"/>
      <c r="G59" s="340"/>
      <c r="H59" s="340"/>
    </row>
    <row r="60" spans="1:8" x14ac:dyDescent="0.25">
      <c r="A60" s="450"/>
      <c r="B60" s="214"/>
      <c r="C60" s="450"/>
      <c r="D60" s="450"/>
      <c r="E60" s="452"/>
      <c r="F60" s="450"/>
      <c r="G60" s="340"/>
      <c r="H60" s="340"/>
    </row>
    <row r="61" spans="1:8" x14ac:dyDescent="0.25">
      <c r="A61" s="450"/>
      <c r="B61" s="214"/>
      <c r="C61" s="450"/>
      <c r="D61" s="450"/>
      <c r="E61" s="452"/>
      <c r="F61" s="450"/>
      <c r="G61" s="340"/>
      <c r="H61" s="340"/>
    </row>
    <row r="62" spans="1:8" x14ac:dyDescent="0.25">
      <c r="A62" s="450"/>
      <c r="B62" s="214"/>
      <c r="C62" s="450"/>
      <c r="D62" s="450"/>
      <c r="E62" s="452"/>
      <c r="F62" s="450"/>
      <c r="G62" s="340"/>
      <c r="H62" s="340"/>
    </row>
    <row r="63" spans="1:8" x14ac:dyDescent="0.25">
      <c r="A63" s="450"/>
      <c r="B63" s="214"/>
      <c r="C63" s="450"/>
      <c r="D63" s="450"/>
      <c r="E63" s="452"/>
      <c r="F63" s="450"/>
      <c r="G63" s="340"/>
      <c r="H63" s="340"/>
    </row>
    <row r="64" spans="1:8" x14ac:dyDescent="0.25">
      <c r="A64" s="450"/>
      <c r="B64" s="214"/>
      <c r="C64" s="450"/>
      <c r="D64" s="450"/>
      <c r="E64" s="452"/>
      <c r="F64" s="450"/>
      <c r="G64" s="340"/>
      <c r="H64" s="340"/>
    </row>
    <row r="65" spans="1:8" x14ac:dyDescent="0.25">
      <c r="A65" s="450"/>
      <c r="B65" s="214"/>
      <c r="C65" s="450"/>
      <c r="D65" s="450"/>
      <c r="E65" s="452"/>
      <c r="F65" s="450"/>
      <c r="G65" s="340"/>
      <c r="H65" s="340"/>
    </row>
    <row r="66" spans="1:8" x14ac:dyDescent="0.25">
      <c r="A66" s="450"/>
      <c r="B66" s="214"/>
      <c r="C66" s="450"/>
      <c r="D66" s="450"/>
      <c r="E66" s="452"/>
      <c r="F66" s="450"/>
      <c r="G66" s="340"/>
      <c r="H66" s="340"/>
    </row>
    <row r="67" spans="1:8" x14ac:dyDescent="0.25">
      <c r="A67" s="450"/>
      <c r="B67" s="214"/>
      <c r="C67" s="450"/>
      <c r="D67" s="450"/>
      <c r="E67" s="452"/>
      <c r="F67" s="450"/>
      <c r="G67" s="340"/>
      <c r="H67" s="340"/>
    </row>
    <row r="68" spans="1:8" x14ac:dyDescent="0.25">
      <c r="A68" s="450"/>
      <c r="B68" s="214"/>
      <c r="C68" s="450"/>
      <c r="D68" s="450"/>
      <c r="E68" s="452"/>
      <c r="F68" s="450"/>
      <c r="G68" s="340"/>
      <c r="H68" s="340"/>
    </row>
    <row r="69" spans="1:8" x14ac:dyDescent="0.25">
      <c r="B69" s="44"/>
      <c r="E69" s="263"/>
    </row>
    <row r="70" spans="1:8" x14ac:dyDescent="0.25">
      <c r="B70" s="44"/>
      <c r="E70" s="263"/>
    </row>
    <row r="71" spans="1:8" x14ac:dyDescent="0.25">
      <c r="B71" s="44"/>
      <c r="E71" s="263"/>
    </row>
    <row r="72" spans="1:8" x14ac:dyDescent="0.25">
      <c r="B72" s="44"/>
      <c r="E72" s="263"/>
    </row>
    <row r="73" spans="1:8" x14ac:dyDescent="0.25">
      <c r="B73" s="44"/>
      <c r="E73" s="263"/>
    </row>
    <row r="74" spans="1:8" x14ac:dyDescent="0.25">
      <c r="B74" s="44"/>
      <c r="E74" s="263"/>
    </row>
    <row r="75" spans="1:8" x14ac:dyDescent="0.25">
      <c r="B75" s="44"/>
      <c r="E75" s="263"/>
    </row>
    <row r="76" spans="1:8" x14ac:dyDescent="0.25">
      <c r="B76" s="44"/>
      <c r="E76" s="263"/>
    </row>
    <row r="77" spans="1:8" x14ac:dyDescent="0.25">
      <c r="B77" s="44"/>
      <c r="E77" s="263"/>
    </row>
    <row r="78" spans="1:8" x14ac:dyDescent="0.25">
      <c r="B78" s="44"/>
      <c r="E78" s="263"/>
    </row>
    <row r="79" spans="1:8" x14ac:dyDescent="0.25">
      <c r="B79" s="44"/>
      <c r="E79" s="263"/>
    </row>
    <row r="80" spans="1:8" x14ac:dyDescent="0.25">
      <c r="B80" s="44"/>
      <c r="E80" s="263"/>
    </row>
    <row r="81" spans="2:5" x14ac:dyDescent="0.25">
      <c r="B81" s="44"/>
      <c r="E81" s="263"/>
    </row>
    <row r="82" spans="2:5" x14ac:dyDescent="0.25">
      <c r="B82" s="44"/>
      <c r="E82" s="263"/>
    </row>
    <row r="83" spans="2:5" x14ac:dyDescent="0.25">
      <c r="B83" s="44"/>
      <c r="E83" s="263"/>
    </row>
    <row r="84" spans="2:5" x14ac:dyDescent="0.25">
      <c r="B84" s="44"/>
      <c r="E84" s="263"/>
    </row>
    <row r="85" spans="2:5" x14ac:dyDescent="0.25">
      <c r="B85" s="44"/>
      <c r="E85" s="263"/>
    </row>
    <row r="86" spans="2:5" x14ac:dyDescent="0.25">
      <c r="B86" s="44"/>
      <c r="E86" s="263"/>
    </row>
    <row r="87" spans="2:5" x14ac:dyDescent="0.25">
      <c r="B87" s="44"/>
      <c r="E87" s="263"/>
    </row>
    <row r="88" spans="2:5" x14ac:dyDescent="0.25">
      <c r="B88" s="44"/>
      <c r="E88" s="263"/>
    </row>
    <row r="89" spans="2:5" x14ac:dyDescent="0.25">
      <c r="E89" s="263"/>
    </row>
    <row r="90" spans="2:5" x14ac:dyDescent="0.25">
      <c r="E90" s="263"/>
    </row>
    <row r="91" spans="2:5" x14ac:dyDescent="0.25">
      <c r="E91" s="263"/>
    </row>
    <row r="92" spans="2:5" x14ac:dyDescent="0.25">
      <c r="E92" s="263"/>
    </row>
    <row r="93" spans="2:5" x14ac:dyDescent="0.25">
      <c r="E93" s="263"/>
    </row>
    <row r="94" spans="2:5" x14ac:dyDescent="0.25">
      <c r="E94" s="263"/>
    </row>
    <row r="95" spans="2:5" x14ac:dyDescent="0.25">
      <c r="E95" s="263"/>
    </row>
    <row r="96" spans="2:5" x14ac:dyDescent="0.25">
      <c r="E96" s="263"/>
    </row>
    <row r="97" spans="5:5" x14ac:dyDescent="0.25">
      <c r="E97" s="263"/>
    </row>
    <row r="98" spans="5:5" x14ac:dyDescent="0.25">
      <c r="E98" s="263"/>
    </row>
    <row r="99" spans="5:5" x14ac:dyDescent="0.25">
      <c r="E99" s="263"/>
    </row>
    <row r="100" spans="5:5" x14ac:dyDescent="0.25">
      <c r="E100" s="263"/>
    </row>
    <row r="101" spans="5:5" x14ac:dyDescent="0.25">
      <c r="E101" s="263"/>
    </row>
    <row r="102" spans="5:5" x14ac:dyDescent="0.25">
      <c r="E102" s="263"/>
    </row>
    <row r="103" spans="5:5" x14ac:dyDescent="0.25">
      <c r="E103" s="263"/>
    </row>
    <row r="104" spans="5:5" x14ac:dyDescent="0.25">
      <c r="E104" s="263"/>
    </row>
    <row r="105" spans="5:5" x14ac:dyDescent="0.25">
      <c r="E105" s="263"/>
    </row>
    <row r="106" spans="5:5" x14ac:dyDescent="0.25">
      <c r="E106" s="263"/>
    </row>
    <row r="107" spans="5:5" x14ac:dyDescent="0.25">
      <c r="E107" s="263"/>
    </row>
    <row r="108" spans="5:5" x14ac:dyDescent="0.25">
      <c r="E108" s="263"/>
    </row>
    <row r="109" spans="5:5" x14ac:dyDescent="0.25">
      <c r="E109" s="263"/>
    </row>
    <row r="110" spans="5:5" x14ac:dyDescent="0.25">
      <c r="E110" s="263"/>
    </row>
    <row r="111" spans="5:5" x14ac:dyDescent="0.25">
      <c r="E111" s="263"/>
    </row>
    <row r="112" spans="5:5" x14ac:dyDescent="0.25">
      <c r="E112" s="263"/>
    </row>
    <row r="113" spans="5:5" x14ac:dyDescent="0.25">
      <c r="E113" s="263"/>
    </row>
    <row r="114" spans="5:5" x14ac:dyDescent="0.25">
      <c r="E114" s="263"/>
    </row>
    <row r="115" spans="5:5" x14ac:dyDescent="0.25">
      <c r="E115" s="263"/>
    </row>
    <row r="116" spans="5:5" x14ac:dyDescent="0.25">
      <c r="E116" s="263"/>
    </row>
    <row r="117" spans="5:5" x14ac:dyDescent="0.25">
      <c r="E117" s="263"/>
    </row>
    <row r="118" spans="5:5" x14ac:dyDescent="0.25">
      <c r="E118" s="263"/>
    </row>
    <row r="119" spans="5:5" x14ac:dyDescent="0.25">
      <c r="E119" s="263"/>
    </row>
    <row r="120" spans="5:5" x14ac:dyDescent="0.25">
      <c r="E120" s="263"/>
    </row>
    <row r="121" spans="5:5" x14ac:dyDescent="0.25">
      <c r="E121" s="263"/>
    </row>
    <row r="122" spans="5:5" x14ac:dyDescent="0.25">
      <c r="E122" s="263"/>
    </row>
    <row r="123" spans="5:5" x14ac:dyDescent="0.25">
      <c r="E123" s="263"/>
    </row>
    <row r="124" spans="5:5" x14ac:dyDescent="0.25">
      <c r="E124" s="263"/>
    </row>
    <row r="125" spans="5:5" x14ac:dyDescent="0.25">
      <c r="E125" s="263"/>
    </row>
    <row r="126" spans="5:5" x14ac:dyDescent="0.25">
      <c r="E126" s="263"/>
    </row>
    <row r="127" spans="5:5" x14ac:dyDescent="0.25">
      <c r="E127" s="263"/>
    </row>
    <row r="128" spans="5:5" x14ac:dyDescent="0.25">
      <c r="E128" s="263"/>
    </row>
    <row r="129" spans="5:5" x14ac:dyDescent="0.25">
      <c r="E129" s="263"/>
    </row>
    <row r="130" spans="5:5" x14ac:dyDescent="0.25">
      <c r="E130" s="263"/>
    </row>
    <row r="131" spans="5:5" x14ac:dyDescent="0.25">
      <c r="E131" s="263"/>
    </row>
    <row r="132" spans="5:5" x14ac:dyDescent="0.25">
      <c r="E132" s="263"/>
    </row>
    <row r="133" spans="5:5" x14ac:dyDescent="0.25">
      <c r="E133" s="263"/>
    </row>
    <row r="134" spans="5:5" x14ac:dyDescent="0.25">
      <c r="E134" s="263"/>
    </row>
    <row r="135" spans="5:5" x14ac:dyDescent="0.25">
      <c r="E135" s="263"/>
    </row>
    <row r="136" spans="5:5" x14ac:dyDescent="0.25">
      <c r="E136" s="263"/>
    </row>
    <row r="137" spans="5:5" x14ac:dyDescent="0.25">
      <c r="E137" s="263"/>
    </row>
    <row r="138" spans="5:5" x14ac:dyDescent="0.25">
      <c r="E138" s="263"/>
    </row>
    <row r="139" spans="5:5" x14ac:dyDescent="0.25">
      <c r="E139" s="263"/>
    </row>
    <row r="140" spans="5:5" x14ac:dyDescent="0.25">
      <c r="E140" s="263"/>
    </row>
    <row r="141" spans="5:5" x14ac:dyDescent="0.25">
      <c r="E141" s="263"/>
    </row>
    <row r="142" spans="5:5" x14ac:dyDescent="0.25">
      <c r="E142" s="263"/>
    </row>
    <row r="143" spans="5:5" x14ac:dyDescent="0.25">
      <c r="E143" s="263"/>
    </row>
    <row r="144" spans="5:5" x14ac:dyDescent="0.25">
      <c r="E144" s="263"/>
    </row>
    <row r="145" spans="5:5" x14ac:dyDescent="0.25">
      <c r="E145" s="263"/>
    </row>
    <row r="146" spans="5:5" x14ac:dyDescent="0.25">
      <c r="E146" s="263"/>
    </row>
    <row r="147" spans="5:5" x14ac:dyDescent="0.25">
      <c r="E147" s="263"/>
    </row>
    <row r="148" spans="5:5" x14ac:dyDescent="0.25">
      <c r="E148" s="263"/>
    </row>
    <row r="149" spans="5:5" x14ac:dyDescent="0.25">
      <c r="E149" s="263"/>
    </row>
    <row r="150" spans="5:5" x14ac:dyDescent="0.25">
      <c r="E150" s="263"/>
    </row>
    <row r="151" spans="5:5" x14ac:dyDescent="0.25">
      <c r="E151" s="263"/>
    </row>
    <row r="152" spans="5:5" x14ac:dyDescent="0.25">
      <c r="E152" s="263"/>
    </row>
    <row r="153" spans="5:5" x14ac:dyDescent="0.25">
      <c r="E153" s="263"/>
    </row>
    <row r="154" spans="5:5" x14ac:dyDescent="0.25">
      <c r="E154" s="263"/>
    </row>
    <row r="155" spans="5:5" x14ac:dyDescent="0.25">
      <c r="E155" s="263"/>
    </row>
    <row r="156" spans="5:5" x14ac:dyDescent="0.25">
      <c r="E156" s="263"/>
    </row>
    <row r="157" spans="5:5" x14ac:dyDescent="0.25">
      <c r="E157" s="263"/>
    </row>
    <row r="158" spans="5:5" x14ac:dyDescent="0.25">
      <c r="E158" s="263"/>
    </row>
    <row r="159" spans="5:5" x14ac:dyDescent="0.25">
      <c r="E159" s="263"/>
    </row>
    <row r="160" spans="5:5" x14ac:dyDescent="0.25">
      <c r="E160" s="263"/>
    </row>
    <row r="161" spans="5:5" x14ac:dyDescent="0.25">
      <c r="E161" s="263"/>
    </row>
    <row r="162" spans="5:5" x14ac:dyDescent="0.25">
      <c r="E162" s="263"/>
    </row>
    <row r="163" spans="5:5" x14ac:dyDescent="0.25">
      <c r="E163" s="263"/>
    </row>
    <row r="164" spans="5:5" x14ac:dyDescent="0.25">
      <c r="E164" s="263"/>
    </row>
    <row r="165" spans="5:5" x14ac:dyDescent="0.25">
      <c r="E165" s="263"/>
    </row>
    <row r="166" spans="5:5" x14ac:dyDescent="0.25">
      <c r="E166" s="263"/>
    </row>
    <row r="167" spans="5:5" x14ac:dyDescent="0.25">
      <c r="E167" s="263"/>
    </row>
    <row r="168" spans="5:5" x14ac:dyDescent="0.25">
      <c r="E168" s="263"/>
    </row>
    <row r="169" spans="5:5" x14ac:dyDescent="0.25">
      <c r="E169" s="263"/>
    </row>
    <row r="170" spans="5:5" x14ac:dyDescent="0.25">
      <c r="E170" s="263"/>
    </row>
    <row r="171" spans="5:5" x14ac:dyDescent="0.25">
      <c r="E171" s="263"/>
    </row>
    <row r="172" spans="5:5" x14ac:dyDescent="0.25">
      <c r="E172" s="263"/>
    </row>
    <row r="173" spans="5:5" x14ac:dyDescent="0.25">
      <c r="E173" s="263"/>
    </row>
    <row r="174" spans="5:5" x14ac:dyDescent="0.25">
      <c r="E174" s="263"/>
    </row>
    <row r="175" spans="5:5" x14ac:dyDescent="0.25">
      <c r="E175" s="263"/>
    </row>
    <row r="176" spans="5:5" x14ac:dyDescent="0.25">
      <c r="E176" s="263"/>
    </row>
    <row r="177" spans="5:5" x14ac:dyDescent="0.25">
      <c r="E177" s="263"/>
    </row>
    <row r="178" spans="5:5" x14ac:dyDescent="0.25">
      <c r="E178" s="263"/>
    </row>
    <row r="179" spans="5:5" x14ac:dyDescent="0.25">
      <c r="E179" s="263"/>
    </row>
    <row r="180" spans="5:5" x14ac:dyDescent="0.25">
      <c r="E180" s="263"/>
    </row>
    <row r="181" spans="5:5" x14ac:dyDescent="0.25">
      <c r="E181" s="263"/>
    </row>
    <row r="182" spans="5:5" x14ac:dyDescent="0.25">
      <c r="E182" s="263"/>
    </row>
    <row r="183" spans="5:5" x14ac:dyDescent="0.25">
      <c r="E183" s="263"/>
    </row>
    <row r="184" spans="5:5" x14ac:dyDescent="0.25">
      <c r="E184" s="263"/>
    </row>
    <row r="185" spans="5:5" x14ac:dyDescent="0.25">
      <c r="E185" s="263"/>
    </row>
    <row r="186" spans="5:5" x14ac:dyDescent="0.25">
      <c r="E186" s="263"/>
    </row>
    <row r="187" spans="5:5" x14ac:dyDescent="0.25">
      <c r="E187" s="263"/>
    </row>
    <row r="188" spans="5:5" x14ac:dyDescent="0.25">
      <c r="E188" s="263"/>
    </row>
    <row r="189" spans="5:5" x14ac:dyDescent="0.25">
      <c r="E189" s="263"/>
    </row>
    <row r="190" spans="5:5" x14ac:dyDescent="0.25">
      <c r="E190" s="263"/>
    </row>
    <row r="191" spans="5:5" x14ac:dyDescent="0.25">
      <c r="E191" s="263"/>
    </row>
    <row r="192" spans="5:5" x14ac:dyDescent="0.25">
      <c r="E192" s="263"/>
    </row>
    <row r="193" spans="5:5" x14ac:dyDescent="0.25">
      <c r="E193" s="263"/>
    </row>
    <row r="194" spans="5:5" x14ac:dyDescent="0.25">
      <c r="E194" s="263"/>
    </row>
    <row r="195" spans="5:5" x14ac:dyDescent="0.25">
      <c r="E195" s="263"/>
    </row>
    <row r="196" spans="5:5" x14ac:dyDescent="0.25">
      <c r="E196" s="263"/>
    </row>
    <row r="197" spans="5:5" x14ac:dyDescent="0.25">
      <c r="E197" s="263"/>
    </row>
    <row r="198" spans="5:5" x14ac:dyDescent="0.25">
      <c r="E198" s="263"/>
    </row>
    <row r="199" spans="5:5" x14ac:dyDescent="0.25">
      <c r="E199" s="263"/>
    </row>
    <row r="200" spans="5:5" x14ac:dyDescent="0.25">
      <c r="E200" s="263"/>
    </row>
    <row r="201" spans="5:5" x14ac:dyDescent="0.25">
      <c r="E201" s="263"/>
    </row>
    <row r="202" spans="5:5" x14ac:dyDescent="0.25">
      <c r="E202" s="263"/>
    </row>
    <row r="203" spans="5:5" x14ac:dyDescent="0.25">
      <c r="E203" s="263"/>
    </row>
    <row r="204" spans="5:5" x14ac:dyDescent="0.25">
      <c r="E204" s="263"/>
    </row>
    <row r="205" spans="5:5" x14ac:dyDescent="0.25">
      <c r="E205" s="263"/>
    </row>
    <row r="206" spans="5:5" x14ac:dyDescent="0.25">
      <c r="E206" s="263"/>
    </row>
    <row r="207" spans="5:5" x14ac:dyDescent="0.25">
      <c r="E207" s="263"/>
    </row>
    <row r="208" spans="5:5" x14ac:dyDescent="0.25">
      <c r="E208" s="263"/>
    </row>
    <row r="209" spans="5:5" x14ac:dyDescent="0.25">
      <c r="E209" s="263"/>
    </row>
    <row r="210" spans="5:5" x14ac:dyDescent="0.25">
      <c r="E210" s="263"/>
    </row>
    <row r="211" spans="5:5" x14ac:dyDescent="0.25">
      <c r="E211" s="263"/>
    </row>
    <row r="212" spans="5:5" x14ac:dyDescent="0.25">
      <c r="E212" s="263"/>
    </row>
    <row r="213" spans="5:5" x14ac:dyDescent="0.25">
      <c r="E213" s="263"/>
    </row>
    <row r="214" spans="5:5" x14ac:dyDescent="0.25">
      <c r="E214" s="263"/>
    </row>
    <row r="215" spans="5:5" x14ac:dyDescent="0.25">
      <c r="E215" s="263"/>
    </row>
    <row r="216" spans="5:5" x14ac:dyDescent="0.25">
      <c r="E216" s="263"/>
    </row>
    <row r="217" spans="5:5" x14ac:dyDescent="0.25">
      <c r="E217" s="263"/>
    </row>
    <row r="218" spans="5:5" x14ac:dyDescent="0.25">
      <c r="E218" s="263"/>
    </row>
    <row r="219" spans="5:5" x14ac:dyDescent="0.25">
      <c r="E219" s="263"/>
    </row>
    <row r="220" spans="5:5" x14ac:dyDescent="0.25">
      <c r="E220" s="263"/>
    </row>
    <row r="221" spans="5:5" x14ac:dyDescent="0.25">
      <c r="E221" s="263"/>
    </row>
    <row r="222" spans="5:5" x14ac:dyDescent="0.25">
      <c r="E222" s="263"/>
    </row>
    <row r="223" spans="5:5" x14ac:dyDescent="0.25">
      <c r="E223" s="263"/>
    </row>
    <row r="224" spans="5:5" x14ac:dyDescent="0.25">
      <c r="E224" s="263"/>
    </row>
    <row r="225" spans="5:5" x14ac:dyDescent="0.25">
      <c r="E225" s="263"/>
    </row>
    <row r="226" spans="5:5" x14ac:dyDescent="0.25">
      <c r="E226" s="263"/>
    </row>
    <row r="227" spans="5:5" x14ac:dyDescent="0.25">
      <c r="E227" s="263"/>
    </row>
    <row r="228" spans="5:5" x14ac:dyDescent="0.25">
      <c r="E228" s="263"/>
    </row>
    <row r="229" spans="5:5" x14ac:dyDescent="0.25">
      <c r="E229" s="263"/>
    </row>
    <row r="230" spans="5:5" x14ac:dyDescent="0.25">
      <c r="E230" s="263"/>
    </row>
    <row r="231" spans="5:5" x14ac:dyDescent="0.25">
      <c r="E231" s="263"/>
    </row>
    <row r="232" spans="5:5" x14ac:dyDescent="0.25">
      <c r="E232" s="263"/>
    </row>
    <row r="233" spans="5:5" x14ac:dyDescent="0.25">
      <c r="E233" s="263"/>
    </row>
    <row r="234" spans="5:5" x14ac:dyDescent="0.25">
      <c r="E234" s="263"/>
    </row>
    <row r="235" spans="5:5" x14ac:dyDescent="0.25">
      <c r="E235" s="263"/>
    </row>
    <row r="236" spans="5:5" x14ac:dyDescent="0.25">
      <c r="E236" s="263"/>
    </row>
    <row r="237" spans="5:5" x14ac:dyDescent="0.25">
      <c r="E237" s="263"/>
    </row>
    <row r="238" spans="5:5" x14ac:dyDescent="0.25">
      <c r="E238" s="263"/>
    </row>
    <row r="239" spans="5:5" x14ac:dyDescent="0.25">
      <c r="E239" s="263"/>
    </row>
    <row r="240" spans="5:5" x14ac:dyDescent="0.25">
      <c r="E240" s="263"/>
    </row>
    <row r="241" spans="5:5" x14ac:dyDescent="0.25">
      <c r="E241" s="263"/>
    </row>
    <row r="242" spans="5:5" x14ac:dyDescent="0.25">
      <c r="E242" s="263"/>
    </row>
    <row r="243" spans="5:5" x14ac:dyDescent="0.25">
      <c r="E243" s="263"/>
    </row>
    <row r="244" spans="5:5" x14ac:dyDescent="0.25">
      <c r="E244" s="263"/>
    </row>
    <row r="245" spans="5:5" x14ac:dyDescent="0.25">
      <c r="E245" s="263"/>
    </row>
    <row r="246" spans="5:5" x14ac:dyDescent="0.25">
      <c r="E246" s="263"/>
    </row>
    <row r="247" spans="5:5" x14ac:dyDescent="0.25">
      <c r="E247" s="263"/>
    </row>
    <row r="248" spans="5:5" x14ac:dyDescent="0.25">
      <c r="E248" s="263"/>
    </row>
    <row r="249" spans="5:5" x14ac:dyDescent="0.25">
      <c r="E249" s="263"/>
    </row>
    <row r="250" spans="5:5" x14ac:dyDescent="0.25">
      <c r="E250" s="263"/>
    </row>
    <row r="251" spans="5:5" x14ac:dyDescent="0.25">
      <c r="E251" s="263"/>
    </row>
    <row r="252" spans="5:5" x14ac:dyDescent="0.25">
      <c r="E252" s="263"/>
    </row>
    <row r="253" spans="5:5" x14ac:dyDescent="0.25">
      <c r="E253" s="263"/>
    </row>
    <row r="254" spans="5:5" x14ac:dyDescent="0.25">
      <c r="E254" s="263"/>
    </row>
    <row r="255" spans="5:5" x14ac:dyDescent="0.25">
      <c r="E255" s="263"/>
    </row>
    <row r="256" spans="5:5" x14ac:dyDescent="0.25">
      <c r="E256" s="263"/>
    </row>
    <row r="257" spans="5:5" x14ac:dyDescent="0.25">
      <c r="E257" s="263"/>
    </row>
    <row r="258" spans="5:5" x14ac:dyDescent="0.25">
      <c r="E258" s="263"/>
    </row>
    <row r="259" spans="5:5" x14ac:dyDescent="0.25">
      <c r="E259" s="263"/>
    </row>
    <row r="260" spans="5:5" x14ac:dyDescent="0.25">
      <c r="E260" s="263"/>
    </row>
    <row r="261" spans="5:5" x14ac:dyDescent="0.25">
      <c r="E261" s="263"/>
    </row>
    <row r="262" spans="5:5" x14ac:dyDescent="0.25">
      <c r="E262" s="263"/>
    </row>
    <row r="263" spans="5:5" x14ac:dyDescent="0.25">
      <c r="E263" s="263"/>
    </row>
    <row r="264" spans="5:5" x14ac:dyDescent="0.25">
      <c r="E264" s="263"/>
    </row>
    <row r="265" spans="5:5" x14ac:dyDescent="0.25">
      <c r="E265" s="263"/>
    </row>
    <row r="266" spans="5:5" x14ac:dyDescent="0.25">
      <c r="E266" s="263"/>
    </row>
    <row r="267" spans="5:5" x14ac:dyDescent="0.25">
      <c r="E267" s="263"/>
    </row>
    <row r="268" spans="5:5" x14ac:dyDescent="0.25">
      <c r="E268" s="263"/>
    </row>
    <row r="269" spans="5:5" x14ac:dyDescent="0.25">
      <c r="E269" s="263"/>
    </row>
    <row r="270" spans="5:5" x14ac:dyDescent="0.25">
      <c r="E270" s="263"/>
    </row>
    <row r="271" spans="5:5" x14ac:dyDescent="0.25">
      <c r="E271" s="263"/>
    </row>
    <row r="272" spans="5:5" x14ac:dyDescent="0.25">
      <c r="E272" s="263"/>
    </row>
    <row r="273" spans="5:5" x14ac:dyDescent="0.25">
      <c r="E273" s="263"/>
    </row>
    <row r="274" spans="5:5" x14ac:dyDescent="0.25">
      <c r="E274" s="263"/>
    </row>
    <row r="275" spans="5:5" x14ac:dyDescent="0.25">
      <c r="E275" s="263"/>
    </row>
    <row r="276" spans="5:5" x14ac:dyDescent="0.25">
      <c r="E276" s="263"/>
    </row>
    <row r="277" spans="5:5" x14ac:dyDescent="0.25">
      <c r="E277" s="263"/>
    </row>
    <row r="278" spans="5:5" x14ac:dyDescent="0.25">
      <c r="E278" s="263"/>
    </row>
    <row r="279" spans="5:5" x14ac:dyDescent="0.25">
      <c r="E279" s="263"/>
    </row>
    <row r="280" spans="5:5" x14ac:dyDescent="0.25">
      <c r="E280" s="263"/>
    </row>
    <row r="281" spans="5:5" x14ac:dyDescent="0.25">
      <c r="E281" s="263"/>
    </row>
    <row r="282" spans="5:5" x14ac:dyDescent="0.25">
      <c r="E282" s="263"/>
    </row>
    <row r="283" spans="5:5" x14ac:dyDescent="0.25">
      <c r="E283" s="263"/>
    </row>
    <row r="284" spans="5:5" x14ac:dyDescent="0.25">
      <c r="E284" s="263"/>
    </row>
    <row r="285" spans="5:5" x14ac:dyDescent="0.25">
      <c r="E285" s="263"/>
    </row>
    <row r="286" spans="5:5" x14ac:dyDescent="0.25">
      <c r="E286" s="263"/>
    </row>
    <row r="287" spans="5:5" x14ac:dyDescent="0.25">
      <c r="E287" s="263"/>
    </row>
    <row r="288" spans="5:5" x14ac:dyDescent="0.25">
      <c r="E288" s="263"/>
    </row>
    <row r="289" spans="5:5" x14ac:dyDescent="0.25">
      <c r="E289" s="263"/>
    </row>
    <row r="290" spans="5:5" x14ac:dyDescent="0.25">
      <c r="E290" s="263"/>
    </row>
    <row r="291" spans="5:5" x14ac:dyDescent="0.25">
      <c r="E291" s="263"/>
    </row>
    <row r="292" spans="5:5" x14ac:dyDescent="0.25">
      <c r="E292" s="263"/>
    </row>
    <row r="293" spans="5:5" x14ac:dyDescent="0.25">
      <c r="E293" s="263"/>
    </row>
    <row r="294" spans="5:5" x14ac:dyDescent="0.25">
      <c r="E294" s="263"/>
    </row>
    <row r="295" spans="5:5" x14ac:dyDescent="0.25">
      <c r="E295" s="263"/>
    </row>
    <row r="296" spans="5:5" x14ac:dyDescent="0.25">
      <c r="E296" s="263"/>
    </row>
    <row r="297" spans="5:5" x14ac:dyDescent="0.25">
      <c r="E297" s="263"/>
    </row>
    <row r="298" spans="5:5" x14ac:dyDescent="0.25">
      <c r="E298" s="263"/>
    </row>
    <row r="299" spans="5:5" x14ac:dyDescent="0.25">
      <c r="E299" s="263"/>
    </row>
    <row r="300" spans="5:5" x14ac:dyDescent="0.25">
      <c r="E300" s="263"/>
    </row>
    <row r="301" spans="5:5" x14ac:dyDescent="0.25">
      <c r="E301" s="263"/>
    </row>
    <row r="302" spans="5:5" x14ac:dyDescent="0.25">
      <c r="E302" s="263"/>
    </row>
    <row r="303" spans="5:5" x14ac:dyDescent="0.25">
      <c r="E303" s="263"/>
    </row>
    <row r="304" spans="5:5" x14ac:dyDescent="0.25">
      <c r="E304" s="263"/>
    </row>
    <row r="305" spans="5:5" x14ac:dyDescent="0.25">
      <c r="E305" s="263"/>
    </row>
    <row r="306" spans="5:5" x14ac:dyDescent="0.25">
      <c r="E306" s="263"/>
    </row>
    <row r="307" spans="5:5" x14ac:dyDescent="0.25">
      <c r="E307" s="263"/>
    </row>
    <row r="308" spans="5:5" x14ac:dyDescent="0.25">
      <c r="E308" s="263"/>
    </row>
    <row r="309" spans="5:5" x14ac:dyDescent="0.25">
      <c r="E309" s="263"/>
    </row>
    <row r="310" spans="5:5" x14ac:dyDescent="0.25">
      <c r="E310" s="263"/>
    </row>
    <row r="311" spans="5:5" x14ac:dyDescent="0.25">
      <c r="E311" s="263"/>
    </row>
    <row r="312" spans="5:5" x14ac:dyDescent="0.25">
      <c r="E312" s="263"/>
    </row>
    <row r="313" spans="5:5" x14ac:dyDescent="0.25">
      <c r="E313" s="263"/>
    </row>
    <row r="314" spans="5:5" x14ac:dyDescent="0.25">
      <c r="E314" s="263"/>
    </row>
    <row r="315" spans="5:5" x14ac:dyDescent="0.25">
      <c r="E315" s="263"/>
    </row>
    <row r="316" spans="5:5" x14ac:dyDescent="0.25">
      <c r="E316" s="263"/>
    </row>
    <row r="317" spans="5:5" x14ac:dyDescent="0.25">
      <c r="E317" s="263"/>
    </row>
    <row r="318" spans="5:5" x14ac:dyDescent="0.25">
      <c r="E318" s="263"/>
    </row>
    <row r="319" spans="5:5" x14ac:dyDescent="0.25">
      <c r="E319" s="263"/>
    </row>
    <row r="320" spans="5:5" x14ac:dyDescent="0.25">
      <c r="E320" s="263"/>
    </row>
    <row r="321" spans="5:5" x14ac:dyDescent="0.25">
      <c r="E321" s="263"/>
    </row>
    <row r="322" spans="5:5" x14ac:dyDescent="0.25">
      <c r="E322" s="263"/>
    </row>
    <row r="323" spans="5:5" x14ac:dyDescent="0.25">
      <c r="E323" s="263"/>
    </row>
    <row r="324" spans="5:5" x14ac:dyDescent="0.25">
      <c r="E324" s="263"/>
    </row>
    <row r="325" spans="5:5" x14ac:dyDescent="0.25">
      <c r="E325" s="263"/>
    </row>
    <row r="326" spans="5:5" x14ac:dyDescent="0.25">
      <c r="E326" s="263"/>
    </row>
    <row r="327" spans="5:5" x14ac:dyDescent="0.25">
      <c r="E327" s="263"/>
    </row>
    <row r="328" spans="5:5" x14ac:dyDescent="0.25">
      <c r="E328" s="263"/>
    </row>
    <row r="329" spans="5:5" x14ac:dyDescent="0.25">
      <c r="E329" s="263"/>
    </row>
    <row r="330" spans="5:5" x14ac:dyDescent="0.25">
      <c r="E330" s="263"/>
    </row>
    <row r="331" spans="5:5" x14ac:dyDescent="0.25">
      <c r="E331" s="263"/>
    </row>
  </sheetData>
  <mergeCells count="22">
    <mergeCell ref="H2:H3"/>
    <mergeCell ref="A9:H9"/>
    <mergeCell ref="B12:C12"/>
    <mergeCell ref="B13:C13"/>
    <mergeCell ref="B26:B27"/>
    <mergeCell ref="A26:A27"/>
    <mergeCell ref="H26:H27"/>
    <mergeCell ref="B23:C23"/>
    <mergeCell ref="G26:G27"/>
    <mergeCell ref="F26:F27"/>
    <mergeCell ref="E26:E27"/>
    <mergeCell ref="D26:D27"/>
    <mergeCell ref="C26:C27"/>
    <mergeCell ref="B22:C22"/>
    <mergeCell ref="B19:C19"/>
    <mergeCell ref="B20:C20"/>
    <mergeCell ref="B21:C21"/>
    <mergeCell ref="B14:C14"/>
    <mergeCell ref="B15:C15"/>
    <mergeCell ref="B16:C16"/>
    <mergeCell ref="B17:C17"/>
    <mergeCell ref="B18:C18"/>
  </mergeCells>
  <phoneticPr fontId="0" type="noConversion"/>
  <dataValidations count="2">
    <dataValidation type="decimal" allowBlank="1" showInputMessage="1" showErrorMessage="1" sqref="E28:E33" xr:uid="{C6105034-4BB5-48CE-91B6-04E27ECEF01E}">
      <formula1>0</formula1>
      <formula2>9999</formula2>
    </dataValidation>
    <dataValidation allowBlank="1" showInputMessage="1" showErrorMessage="1" promptTitle="Bevorzugte Auswahl beachten" prompt="Für die Berechnungsformeln in den Eingabeblättern:_x000a_&quot;Direkt&quot; für Scope 1 oder 2  Berechnungen (je nach Kategorie)_x000a_&quot;Vorkette&quot; für Scope 3 Berechnungen_x000a_&quot;Direkt + Vorkette&quot; wenn es nicht getrennt werden kann. Dann erfolgt Berechnung in Scope 1 oder 2" sqref="C28:C33" xr:uid="{C9AF3ACD-DF5B-4E0A-98DA-636AEE064E48}"/>
  </dataValidations>
  <hyperlinks>
    <hyperlink ref="H2:H3" location="INHALT!A1" display="zurück zum Inhalt" xr:uid="{00000000-0004-0000-0300-000000000000}"/>
  </hyperlinks>
  <printOptions horizontalCentered="1"/>
  <pageMargins left="0.78740157480314965" right="0.78740157480314965" top="0.98425196850393704" bottom="0.98425196850393704" header="0.51181102362204722" footer="0.51181102362204722"/>
  <pageSetup paperSize="9" scale="38" fitToHeight="0" orientation="landscape" r:id="rId1"/>
  <headerFooter alignWithMargins="0">
    <oddFooter>Seite &amp;P von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87144-2DEA-453A-8691-69BB9DE0EAA9}">
  <dimension ref="A1:O20"/>
  <sheetViews>
    <sheetView showGridLines="0" topLeftCell="F3" workbookViewId="0">
      <selection activeCell="L13" sqref="L13"/>
    </sheetView>
  </sheetViews>
  <sheetFormatPr baseColWidth="10" defaultColWidth="11.54296875" defaultRowHeight="12.5" x14ac:dyDescent="0.25"/>
  <cols>
    <col min="1" max="1" width="22.54296875" style="352" customWidth="1"/>
    <col min="2" max="6" width="19.1796875" style="352" customWidth="1"/>
    <col min="7" max="8" width="18.54296875" style="352" customWidth="1"/>
    <col min="9" max="9" width="11.54296875" style="352"/>
    <col min="10" max="11" width="19.81640625" style="352" customWidth="1"/>
    <col min="12" max="12" width="21.453125" style="352" customWidth="1"/>
    <col min="13" max="15" width="19.81640625" style="352" customWidth="1"/>
    <col min="16" max="16384" width="11.54296875" style="352"/>
  </cols>
  <sheetData>
    <row r="1" spans="1:15" s="34" customFormat="1" ht="14" thickBot="1" x14ac:dyDescent="0.3">
      <c r="A1" s="16"/>
      <c r="B1" s="16"/>
      <c r="C1" s="16"/>
      <c r="D1" s="16"/>
      <c r="E1" s="16"/>
      <c r="F1" s="16"/>
      <c r="G1" s="16"/>
      <c r="H1" s="16"/>
    </row>
    <row r="2" spans="1:15" s="34" customFormat="1" ht="23" x14ac:dyDescent="0.25">
      <c r="A2" s="63" t="s">
        <v>28</v>
      </c>
      <c r="B2" s="16"/>
      <c r="C2" s="16"/>
      <c r="D2" s="16"/>
      <c r="E2" s="21"/>
      <c r="F2" s="21"/>
      <c r="G2" s="499" t="s">
        <v>46</v>
      </c>
      <c r="H2" s="467"/>
    </row>
    <row r="3" spans="1:15" s="34" customFormat="1" ht="14" thickBot="1" x14ac:dyDescent="0.3">
      <c r="A3" s="16"/>
      <c r="B3" s="16"/>
      <c r="C3" s="16"/>
      <c r="D3" s="16"/>
      <c r="E3" s="21"/>
      <c r="F3" s="16"/>
      <c r="G3" s="500"/>
      <c r="H3" s="467"/>
    </row>
    <row r="4" spans="1:15" s="34" customFormat="1" ht="13.5" x14ac:dyDescent="0.25">
      <c r="A4" s="19" t="s">
        <v>19</v>
      </c>
      <c r="B4" s="16"/>
      <c r="C4" s="19"/>
      <c r="D4" s="20">
        <f>Stammdaten!B15</f>
        <v>0</v>
      </c>
      <c r="E4" s="16"/>
      <c r="F4" s="21"/>
      <c r="G4" s="21"/>
      <c r="H4" s="21"/>
    </row>
    <row r="5" spans="1:15" s="34" customFormat="1" ht="14" thickBot="1" x14ac:dyDescent="0.3">
      <c r="A5" s="43" t="s">
        <v>20</v>
      </c>
      <c r="B5" s="36"/>
      <c r="C5" s="36"/>
      <c r="D5" s="23">
        <f>Stammdaten!A12</f>
        <v>0</v>
      </c>
      <c r="E5" s="37"/>
      <c r="F5" s="37"/>
      <c r="G5" s="37"/>
      <c r="H5" s="21"/>
    </row>
    <row r="9" spans="1:15" ht="15" x14ac:dyDescent="0.3">
      <c r="A9" s="353"/>
      <c r="J9" s="464" t="s">
        <v>106</v>
      </c>
    </row>
    <row r="10" spans="1:15" ht="24.65" customHeight="1" x14ac:dyDescent="0.25">
      <c r="A10" s="538" t="s">
        <v>107</v>
      </c>
      <c r="B10" s="540"/>
      <c r="C10" s="540"/>
      <c r="D10" s="540"/>
      <c r="E10" s="540"/>
      <c r="F10" s="540"/>
      <c r="J10" s="538" t="s">
        <v>107</v>
      </c>
      <c r="K10" s="536" t="s">
        <v>108</v>
      </c>
      <c r="L10" s="536"/>
      <c r="M10" s="536"/>
      <c r="N10" s="536"/>
      <c r="O10" s="536"/>
    </row>
    <row r="11" spans="1:15" ht="24.65" customHeight="1" x14ac:dyDescent="0.25">
      <c r="A11" s="539"/>
      <c r="B11" s="444"/>
      <c r="C11" s="444"/>
      <c r="D11" s="444"/>
      <c r="E11" s="444"/>
      <c r="F11" s="444"/>
      <c r="J11" s="539"/>
      <c r="K11" s="459"/>
      <c r="L11" s="459"/>
      <c r="M11" s="460" t="s">
        <v>109</v>
      </c>
      <c r="N11" s="460" t="s">
        <v>110</v>
      </c>
      <c r="O11" s="465" t="s">
        <v>111</v>
      </c>
    </row>
    <row r="12" spans="1:15" ht="7.5" customHeight="1" x14ac:dyDescent="0.25"/>
    <row r="13" spans="1:15" ht="81.650000000000006" customHeight="1" x14ac:dyDescent="0.25">
      <c r="A13" s="446" t="s">
        <v>112</v>
      </c>
      <c r="B13" s="444"/>
      <c r="C13" s="444"/>
      <c r="D13" s="444"/>
      <c r="E13" s="444"/>
      <c r="F13" s="444"/>
      <c r="J13" s="446" t="s">
        <v>112</v>
      </c>
      <c r="K13" s="460" t="s">
        <v>113</v>
      </c>
      <c r="L13" s="461" t="s">
        <v>383</v>
      </c>
      <c r="M13" s="466" t="s">
        <v>382</v>
      </c>
      <c r="N13" s="461" t="s">
        <v>114</v>
      </c>
      <c r="O13" s="465" t="s">
        <v>111</v>
      </c>
    </row>
    <row r="15" spans="1:15" ht="31" customHeight="1" x14ac:dyDescent="0.3">
      <c r="A15" s="447" t="s">
        <v>115</v>
      </c>
      <c r="B15" s="448" t="s">
        <v>116</v>
      </c>
      <c r="C15" s="448" t="s">
        <v>117</v>
      </c>
      <c r="D15" s="448" t="s">
        <v>118</v>
      </c>
      <c r="E15" s="448"/>
      <c r="F15" s="448"/>
      <c r="J15" s="447" t="s">
        <v>115</v>
      </c>
      <c r="K15" s="462" t="s">
        <v>119</v>
      </c>
      <c r="L15" s="462" t="s">
        <v>120</v>
      </c>
      <c r="M15" s="462" t="s">
        <v>121</v>
      </c>
      <c r="N15" s="462" t="s">
        <v>122</v>
      </c>
      <c r="O15" s="463" t="s">
        <v>111</v>
      </c>
    </row>
    <row r="16" spans="1:15" x14ac:dyDescent="0.25">
      <c r="A16" s="445"/>
      <c r="J16" s="445"/>
    </row>
    <row r="17" spans="1:15" ht="25" x14ac:dyDescent="0.25">
      <c r="A17" s="445" t="s">
        <v>123</v>
      </c>
      <c r="B17" s="444"/>
      <c r="C17" s="444"/>
      <c r="D17" s="444"/>
      <c r="E17" s="444"/>
      <c r="F17" s="444"/>
      <c r="J17" s="445" t="s">
        <v>123</v>
      </c>
      <c r="K17" s="459"/>
      <c r="L17" s="460" t="s">
        <v>124</v>
      </c>
      <c r="M17" s="460" t="s">
        <v>125</v>
      </c>
      <c r="N17" s="459" t="s">
        <v>126</v>
      </c>
      <c r="O17" s="465" t="s">
        <v>111</v>
      </c>
    </row>
    <row r="18" spans="1:15" x14ac:dyDescent="0.25">
      <c r="A18" s="445"/>
      <c r="J18" s="445"/>
    </row>
    <row r="19" spans="1:15" ht="25" customHeight="1" x14ac:dyDescent="0.25">
      <c r="A19" s="537" t="s">
        <v>127</v>
      </c>
      <c r="B19" s="444"/>
      <c r="C19" s="444"/>
      <c r="D19" s="444"/>
      <c r="E19" s="444"/>
      <c r="F19" s="444"/>
      <c r="J19" s="537" t="s">
        <v>127</v>
      </c>
      <c r="K19" s="459"/>
      <c r="L19" s="459"/>
      <c r="M19" s="459" t="s">
        <v>128</v>
      </c>
      <c r="N19" s="459"/>
      <c r="O19" s="465" t="s">
        <v>111</v>
      </c>
    </row>
    <row r="20" spans="1:15" ht="20.5" customHeight="1" x14ac:dyDescent="0.25">
      <c r="A20" s="537"/>
      <c r="B20" s="540"/>
      <c r="C20" s="540"/>
      <c r="D20" s="540"/>
      <c r="E20" s="540"/>
      <c r="F20" s="540"/>
      <c r="J20" s="537"/>
      <c r="K20" s="536" t="s">
        <v>129</v>
      </c>
      <c r="L20" s="536"/>
      <c r="M20" s="536"/>
      <c r="N20" s="536"/>
      <c r="O20" s="536"/>
    </row>
  </sheetData>
  <mergeCells count="9">
    <mergeCell ref="K10:O10"/>
    <mergeCell ref="J19:J20"/>
    <mergeCell ref="K20:O20"/>
    <mergeCell ref="G2:G3"/>
    <mergeCell ref="A10:A11"/>
    <mergeCell ref="B10:F10"/>
    <mergeCell ref="B20:F20"/>
    <mergeCell ref="A19:A20"/>
    <mergeCell ref="J10:J11"/>
  </mergeCells>
  <hyperlinks>
    <hyperlink ref="G2:G3" location="INHALT!A1" display="zurück zum Inhalt" xr:uid="{2F5C409E-44E7-4E8F-9EC9-B4BB0ECA6AF4}"/>
  </hyperlinks>
  <pageMargins left="0.7" right="0.7" top="0.78740157499999996" bottom="0.78740157499999996"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theme="6"/>
  </sheetPr>
  <dimension ref="A1:J41"/>
  <sheetViews>
    <sheetView showGridLines="0" zoomScale="85" zoomScaleNormal="85" zoomScaleSheetLayoutView="50" workbookViewId="0">
      <selection activeCell="A37" sqref="A37:A38"/>
    </sheetView>
  </sheetViews>
  <sheetFormatPr baseColWidth="10" defaultColWidth="11.453125" defaultRowHeight="12.5" x14ac:dyDescent="0.25"/>
  <cols>
    <col min="1" max="1" width="40.453125" style="108" customWidth="1"/>
    <col min="2" max="2" width="16.1796875" customWidth="1"/>
    <col min="3" max="3" width="16.453125" customWidth="1"/>
    <col min="4" max="4" width="27.453125" bestFit="1" customWidth="1"/>
    <col min="5" max="5" width="12.1796875" bestFit="1" customWidth="1"/>
    <col min="6" max="7" width="19.1796875" customWidth="1"/>
    <col min="8" max="13" width="13.54296875" customWidth="1"/>
    <col min="14" max="14" width="10.54296875" customWidth="1"/>
  </cols>
  <sheetData>
    <row r="1" spans="1:10" ht="20" thickBot="1" x14ac:dyDescent="0.3">
      <c r="A1" s="16"/>
      <c r="B1" s="16"/>
      <c r="C1" s="16"/>
      <c r="D1" s="16"/>
      <c r="E1" s="16"/>
      <c r="F1" s="64"/>
      <c r="G1" s="16"/>
      <c r="H1" s="17"/>
      <c r="I1" s="17"/>
      <c r="J1" s="92"/>
    </row>
    <row r="2" spans="1:10" ht="24.75" customHeight="1" x14ac:dyDescent="0.25">
      <c r="A2" s="63" t="s">
        <v>130</v>
      </c>
      <c r="B2" s="16"/>
      <c r="C2" s="16"/>
      <c r="D2" s="16"/>
      <c r="E2" s="16"/>
      <c r="F2" s="17"/>
      <c r="G2" s="499" t="s">
        <v>46</v>
      </c>
      <c r="H2" s="92"/>
    </row>
    <row r="3" spans="1:10" ht="18" thickBot="1" x14ac:dyDescent="0.3">
      <c r="A3" s="16"/>
      <c r="B3" s="16"/>
      <c r="C3" s="16"/>
      <c r="D3" s="16"/>
      <c r="E3" s="16"/>
      <c r="F3" s="18"/>
      <c r="G3" s="500"/>
      <c r="H3" s="92"/>
    </row>
    <row r="4" spans="1:10" ht="13.5" x14ac:dyDescent="0.25">
      <c r="A4" s="19" t="s">
        <v>19</v>
      </c>
      <c r="B4" s="20">
        <f>Stammdaten!B15</f>
        <v>0</v>
      </c>
      <c r="C4" s="19"/>
      <c r="D4" s="19"/>
      <c r="E4" s="19"/>
      <c r="G4" s="17"/>
      <c r="H4" s="92"/>
    </row>
    <row r="5" spans="1:10" ht="14" thickBot="1" x14ac:dyDescent="0.3">
      <c r="A5" s="43" t="s">
        <v>20</v>
      </c>
      <c r="B5" s="22"/>
      <c r="C5" s="22"/>
      <c r="D5" s="22"/>
      <c r="E5" s="22"/>
      <c r="F5" s="23" t="str">
        <f>IF(Stammdaten!A12="","", Stammdaten!A12)</f>
        <v/>
      </c>
      <c r="G5" s="17"/>
      <c r="H5" s="92"/>
    </row>
    <row r="6" spans="1:10" ht="14" thickBot="1" x14ac:dyDescent="0.3">
      <c r="A6" s="19"/>
      <c r="B6" s="17"/>
      <c r="C6" s="17"/>
      <c r="D6" s="17"/>
      <c r="E6" s="17"/>
      <c r="F6" s="61"/>
      <c r="G6" s="17"/>
      <c r="H6" s="92"/>
    </row>
    <row r="7" spans="1:10" ht="40.5" x14ac:dyDescent="0.25">
      <c r="A7" s="546" t="s">
        <v>131</v>
      </c>
      <c r="B7" s="548" t="s">
        <v>132</v>
      </c>
      <c r="C7" s="549"/>
      <c r="D7" s="317" t="s">
        <v>63</v>
      </c>
      <c r="E7" s="318" t="s">
        <v>133</v>
      </c>
      <c r="F7" s="61" t="s">
        <v>134</v>
      </c>
      <c r="G7" s="17"/>
      <c r="H7" s="92"/>
    </row>
    <row r="8" spans="1:10" ht="69.650000000000006" customHeight="1" thickBot="1" x14ac:dyDescent="0.3">
      <c r="A8" s="547"/>
      <c r="B8" s="550" t="str">
        <f>Stammdaten!$A$41</f>
        <v>zb. Die Allokation wurde auf Basis des Verhältnis des Umsatzes der Ausstellung zum Gesamtjahresumsatz der Organisation vorgenommen</v>
      </c>
      <c r="C8" s="551"/>
      <c r="D8" s="429" t="str">
        <f>Stammdaten!$B$41</f>
        <v>zb. ökonomische Allokation</v>
      </c>
      <c r="E8" s="430">
        <f>Stammdaten!$D$41</f>
        <v>1</v>
      </c>
      <c r="F8" s="274"/>
      <c r="G8" s="24"/>
      <c r="H8" s="92"/>
    </row>
    <row r="9" spans="1:10" s="73" customFormat="1" ht="14" thickBot="1" x14ac:dyDescent="0.3">
      <c r="A9" s="111"/>
    </row>
    <row r="10" spans="1:10" s="73" customFormat="1" ht="25.4" customHeight="1" thickBot="1" x14ac:dyDescent="0.3">
      <c r="A10" s="541" t="s">
        <v>135</v>
      </c>
      <c r="B10" s="542"/>
      <c r="C10" s="543" t="str">
        <f>Stammdaten!D26</f>
        <v>20xx</v>
      </c>
      <c r="D10" s="544"/>
      <c r="E10" s="544"/>
      <c r="F10" s="545"/>
      <c r="G10" s="82"/>
    </row>
    <row r="11" spans="1:10" s="73" customFormat="1" ht="25.75" customHeight="1" thickBot="1" x14ac:dyDescent="0.3">
      <c r="A11" s="280" t="s">
        <v>136</v>
      </c>
      <c r="B11" s="316" t="s">
        <v>104</v>
      </c>
      <c r="C11" s="212" t="s">
        <v>137</v>
      </c>
      <c r="D11" s="212" t="s">
        <v>63</v>
      </c>
      <c r="E11" s="212" t="s">
        <v>66</v>
      </c>
      <c r="F11" s="212" t="s">
        <v>138</v>
      </c>
      <c r="G11" s="82"/>
      <c r="H11" s="92"/>
    </row>
    <row r="12" spans="1:10" s="73" customFormat="1" ht="18" customHeight="1" thickTop="1" thickBot="1" x14ac:dyDescent="0.3">
      <c r="A12" s="113" t="s">
        <v>139</v>
      </c>
      <c r="B12" s="114" t="s">
        <v>140</v>
      </c>
      <c r="C12" s="232"/>
      <c r="D12" s="233" t="str">
        <f>$D$8</f>
        <v>zb. ökonomische Allokation</v>
      </c>
      <c r="E12" s="233">
        <f>$E$8</f>
        <v>1</v>
      </c>
      <c r="F12" s="235">
        <f>C12*E12</f>
        <v>0</v>
      </c>
      <c r="G12" s="119"/>
      <c r="H12" s="92"/>
    </row>
    <row r="13" spans="1:10" s="73" customFormat="1" ht="14.5" customHeight="1" thickTop="1" thickBot="1" x14ac:dyDescent="0.3">
      <c r="A13" s="273" t="s">
        <v>141</v>
      </c>
      <c r="B13" s="114" t="s">
        <v>140</v>
      </c>
      <c r="C13" s="232"/>
      <c r="D13" s="233" t="str">
        <f>$D$8</f>
        <v>zb. ökonomische Allokation</v>
      </c>
      <c r="E13" s="233">
        <f>$E$8</f>
        <v>1</v>
      </c>
      <c r="F13" s="235">
        <f>C13*E13</f>
        <v>0</v>
      </c>
      <c r="G13" s="119"/>
      <c r="H13" s="92"/>
    </row>
    <row r="14" spans="1:10" s="73" customFormat="1" ht="14" thickTop="1" x14ac:dyDescent="0.25">
      <c r="A14" s="71"/>
      <c r="B14" s="34"/>
      <c r="C14" s="34"/>
      <c r="D14" s="34"/>
      <c r="E14" s="34"/>
      <c r="F14" s="115"/>
      <c r="G14" s="115"/>
      <c r="H14" s="92"/>
    </row>
    <row r="15" spans="1:10" s="73" customFormat="1" ht="14" thickBot="1" x14ac:dyDescent="0.35">
      <c r="A15" s="112" t="s">
        <v>142</v>
      </c>
      <c r="B15" s="34"/>
      <c r="C15" s="34"/>
      <c r="D15" s="34"/>
      <c r="E15" s="34"/>
      <c r="F15" s="69"/>
      <c r="G15" s="69"/>
      <c r="H15" s="93"/>
    </row>
    <row r="16" spans="1:10" s="73" customFormat="1" ht="14.5" thickTop="1" thickBot="1" x14ac:dyDescent="0.35">
      <c r="A16" s="113" t="s">
        <v>143</v>
      </c>
      <c r="B16" s="175" t="s">
        <v>81</v>
      </c>
      <c r="C16" s="232"/>
      <c r="D16" s="233" t="str">
        <f>$D$8</f>
        <v>zb. ökonomische Allokation</v>
      </c>
      <c r="E16" s="233">
        <f>$E$8</f>
        <v>1</v>
      </c>
      <c r="F16" s="235">
        <f>C16*E16</f>
        <v>0</v>
      </c>
      <c r="G16" s="119"/>
      <c r="H16" s="93"/>
    </row>
    <row r="17" spans="1:8" s="73" customFormat="1" ht="15.5" thickTop="1" thickBot="1" x14ac:dyDescent="0.35">
      <c r="A17" s="113" t="s">
        <v>144</v>
      </c>
      <c r="B17" s="175" t="s">
        <v>145</v>
      </c>
      <c r="C17" s="232"/>
      <c r="D17" s="233" t="str">
        <f>$D$8</f>
        <v>zb. ökonomische Allokation</v>
      </c>
      <c r="E17" s="233">
        <f t="shared" ref="E17:E18" si="0">$E$8</f>
        <v>1</v>
      </c>
      <c r="F17" s="235">
        <f>C17*E17</f>
        <v>0</v>
      </c>
      <c r="G17" s="119"/>
      <c r="H17" s="93"/>
    </row>
    <row r="18" spans="1:8" s="73" customFormat="1" ht="14.5" thickTop="1" thickBot="1" x14ac:dyDescent="0.3">
      <c r="A18" s="113" t="s">
        <v>146</v>
      </c>
      <c r="B18" s="175" t="s">
        <v>140</v>
      </c>
      <c r="C18" s="232"/>
      <c r="D18" s="233" t="str">
        <f>$D$8</f>
        <v>zb. ökonomische Allokation</v>
      </c>
      <c r="E18" s="233">
        <f t="shared" si="0"/>
        <v>1</v>
      </c>
      <c r="F18" s="235">
        <f>C18*E18</f>
        <v>0</v>
      </c>
      <c r="G18" s="119"/>
      <c r="H18" s="92"/>
    </row>
    <row r="19" spans="1:8" s="73" customFormat="1" ht="14" thickTop="1" x14ac:dyDescent="0.25">
      <c r="A19" s="116"/>
      <c r="B19" s="16"/>
      <c r="C19" s="16"/>
      <c r="D19" s="16"/>
      <c r="E19" s="16"/>
      <c r="F19" s="115"/>
      <c r="G19" s="115"/>
      <c r="H19" s="92"/>
    </row>
    <row r="20" spans="1:8" s="73" customFormat="1" ht="14" thickBot="1" x14ac:dyDescent="0.3">
      <c r="A20" s="112" t="s">
        <v>147</v>
      </c>
      <c r="B20" s="34"/>
      <c r="C20" s="34"/>
      <c r="D20" s="34"/>
      <c r="E20" s="34"/>
      <c r="F20" s="69"/>
      <c r="G20" s="69"/>
      <c r="H20" s="92"/>
    </row>
    <row r="21" spans="1:8" s="73" customFormat="1" ht="14.5" thickTop="1" thickBot="1" x14ac:dyDescent="0.3">
      <c r="A21" s="113" t="s">
        <v>148</v>
      </c>
      <c r="B21" s="114" t="s">
        <v>81</v>
      </c>
      <c r="C21" s="232"/>
      <c r="D21" s="233" t="str">
        <f t="shared" ref="D21:D26" si="1">$D$8</f>
        <v>zb. ökonomische Allokation</v>
      </c>
      <c r="E21" s="233">
        <f>$E$8</f>
        <v>1</v>
      </c>
      <c r="F21" s="235">
        <f>C21*E21</f>
        <v>0</v>
      </c>
      <c r="G21" s="119"/>
      <c r="H21" s="92"/>
    </row>
    <row r="22" spans="1:8" s="73" customFormat="1" ht="15.5" thickTop="1" thickBot="1" x14ac:dyDescent="0.3">
      <c r="A22" s="113" t="s">
        <v>149</v>
      </c>
      <c r="B22" s="114" t="s">
        <v>145</v>
      </c>
      <c r="C22" s="232"/>
      <c r="D22" s="233" t="str">
        <f t="shared" si="1"/>
        <v>zb. ökonomische Allokation</v>
      </c>
      <c r="E22" s="233">
        <f t="shared" ref="E22:E26" si="2">$E$8</f>
        <v>1</v>
      </c>
      <c r="F22" s="235">
        <f t="shared" ref="F22:F26" si="3">C22*E22</f>
        <v>0</v>
      </c>
      <c r="G22" s="119"/>
      <c r="H22" s="92"/>
    </row>
    <row r="23" spans="1:8" s="73" customFormat="1" ht="14.5" thickTop="1" thickBot="1" x14ac:dyDescent="0.3">
      <c r="A23" s="117" t="s">
        <v>150</v>
      </c>
      <c r="B23" s="114" t="s">
        <v>88</v>
      </c>
      <c r="C23" s="232"/>
      <c r="D23" s="233" t="str">
        <f t="shared" si="1"/>
        <v>zb. ökonomische Allokation</v>
      </c>
      <c r="E23" s="233">
        <f t="shared" si="2"/>
        <v>1</v>
      </c>
      <c r="F23" s="235">
        <f t="shared" si="3"/>
        <v>0</v>
      </c>
      <c r="G23" s="119"/>
      <c r="H23" s="92"/>
    </row>
    <row r="24" spans="1:8" s="73" customFormat="1" ht="14.5" thickTop="1" thickBot="1" x14ac:dyDescent="0.3">
      <c r="A24" s="113" t="s">
        <v>151</v>
      </c>
      <c r="B24" s="114" t="s">
        <v>81</v>
      </c>
      <c r="C24" s="232"/>
      <c r="D24" s="233" t="str">
        <f t="shared" si="1"/>
        <v>zb. ökonomische Allokation</v>
      </c>
      <c r="E24" s="233">
        <f t="shared" si="2"/>
        <v>1</v>
      </c>
      <c r="F24" s="235">
        <f t="shared" si="3"/>
        <v>0</v>
      </c>
      <c r="G24" s="119"/>
      <c r="H24" s="92"/>
    </row>
    <row r="25" spans="1:8" s="73" customFormat="1" ht="15.5" thickTop="1" thickBot="1" x14ac:dyDescent="0.3">
      <c r="A25" s="113" t="s">
        <v>152</v>
      </c>
      <c r="B25" s="114" t="s">
        <v>145</v>
      </c>
      <c r="C25" s="232"/>
      <c r="D25" s="233" t="str">
        <f t="shared" si="1"/>
        <v>zb. ökonomische Allokation</v>
      </c>
      <c r="E25" s="233">
        <f t="shared" si="2"/>
        <v>1</v>
      </c>
      <c r="F25" s="235">
        <f t="shared" si="3"/>
        <v>0</v>
      </c>
      <c r="G25" s="119"/>
      <c r="H25" s="92"/>
    </row>
    <row r="26" spans="1:8" s="73" customFormat="1" ht="14.5" thickTop="1" thickBot="1" x14ac:dyDescent="0.3">
      <c r="A26" s="113" t="s">
        <v>153</v>
      </c>
      <c r="B26" s="114" t="s">
        <v>81</v>
      </c>
      <c r="C26" s="232"/>
      <c r="D26" s="233" t="str">
        <f t="shared" si="1"/>
        <v>zb. ökonomische Allokation</v>
      </c>
      <c r="E26" s="233">
        <f t="shared" si="2"/>
        <v>1</v>
      </c>
      <c r="F26" s="235">
        <f t="shared" si="3"/>
        <v>0</v>
      </c>
      <c r="G26" s="119"/>
      <c r="H26" s="92"/>
    </row>
    <row r="27" spans="1:8" s="73" customFormat="1" ht="14" thickTop="1" x14ac:dyDescent="0.25">
      <c r="A27" s="116"/>
      <c r="B27" s="16"/>
      <c r="C27" s="16"/>
      <c r="D27" s="16"/>
      <c r="E27" s="16"/>
      <c r="F27" s="115"/>
      <c r="G27" s="115"/>
      <c r="H27" s="92"/>
    </row>
    <row r="28" spans="1:8" s="73" customFormat="1" ht="14" thickBot="1" x14ac:dyDescent="0.3">
      <c r="A28" s="112" t="s">
        <v>154</v>
      </c>
      <c r="B28" s="34"/>
      <c r="C28" s="34"/>
      <c r="D28" s="34"/>
      <c r="E28" s="34"/>
      <c r="F28" s="69"/>
      <c r="G28" s="69"/>
      <c r="H28" s="92"/>
    </row>
    <row r="29" spans="1:8" s="73" customFormat="1" ht="14.5" thickTop="1" thickBot="1" x14ac:dyDescent="0.3">
      <c r="A29" s="118" t="s">
        <v>92</v>
      </c>
      <c r="B29" s="175" t="s">
        <v>81</v>
      </c>
      <c r="C29" s="232"/>
      <c r="D29" s="233" t="str">
        <f>$D$8</f>
        <v>zb. ökonomische Allokation</v>
      </c>
      <c r="E29" s="233">
        <f>$E$8</f>
        <v>1</v>
      </c>
      <c r="F29" s="235">
        <f>C29*E29</f>
        <v>0</v>
      </c>
      <c r="G29" s="119"/>
      <c r="H29" s="92"/>
    </row>
    <row r="30" spans="1:8" s="73" customFormat="1" ht="14.5" thickTop="1" thickBot="1" x14ac:dyDescent="0.3">
      <c r="A30" s="118" t="s">
        <v>93</v>
      </c>
      <c r="B30" s="175" t="s">
        <v>81</v>
      </c>
      <c r="C30" s="232"/>
      <c r="D30" s="233" t="str">
        <f t="shared" ref="D30:D34" si="4">$D$8</f>
        <v>zb. ökonomische Allokation</v>
      </c>
      <c r="E30" s="233">
        <f t="shared" ref="E30:E34" si="5">$E$8</f>
        <v>1</v>
      </c>
      <c r="F30" s="235">
        <f t="shared" ref="F30:F34" si="6">C30*E30</f>
        <v>0</v>
      </c>
      <c r="G30" s="119"/>
      <c r="H30" s="92"/>
    </row>
    <row r="31" spans="1:8" s="73" customFormat="1" ht="14.5" thickTop="1" thickBot="1" x14ac:dyDescent="0.3">
      <c r="A31" s="113" t="s">
        <v>94</v>
      </c>
      <c r="B31" s="175" t="s">
        <v>88</v>
      </c>
      <c r="C31" s="232"/>
      <c r="D31" s="233" t="str">
        <f t="shared" si="4"/>
        <v>zb. ökonomische Allokation</v>
      </c>
      <c r="E31" s="233">
        <f t="shared" si="5"/>
        <v>1</v>
      </c>
      <c r="F31" s="235">
        <f t="shared" si="6"/>
        <v>0</v>
      </c>
      <c r="G31" s="119"/>
      <c r="H31" s="92"/>
    </row>
    <row r="32" spans="1:8" s="73" customFormat="1" ht="14.5" thickTop="1" thickBot="1" x14ac:dyDescent="0.3">
      <c r="A32" s="117" t="s">
        <v>95</v>
      </c>
      <c r="B32" s="175" t="s">
        <v>81</v>
      </c>
      <c r="C32" s="232"/>
      <c r="D32" s="233" t="str">
        <f t="shared" si="4"/>
        <v>zb. ökonomische Allokation</v>
      </c>
      <c r="E32" s="233">
        <f t="shared" si="5"/>
        <v>1</v>
      </c>
      <c r="F32" s="235">
        <f t="shared" si="6"/>
        <v>0</v>
      </c>
      <c r="G32" s="119"/>
      <c r="H32" s="92"/>
    </row>
    <row r="33" spans="1:8" s="73" customFormat="1" ht="14.5" thickTop="1" thickBot="1" x14ac:dyDescent="0.3">
      <c r="A33" s="113" t="s">
        <v>155</v>
      </c>
      <c r="B33" s="175" t="s">
        <v>140</v>
      </c>
      <c r="C33" s="232"/>
      <c r="D33" s="233" t="str">
        <f t="shared" si="4"/>
        <v>zb. ökonomische Allokation</v>
      </c>
      <c r="E33" s="233">
        <f t="shared" si="5"/>
        <v>1</v>
      </c>
      <c r="F33" s="235">
        <f t="shared" si="6"/>
        <v>0</v>
      </c>
      <c r="G33" s="119"/>
      <c r="H33" s="92"/>
    </row>
    <row r="34" spans="1:8" s="73" customFormat="1" ht="14.5" thickTop="1" thickBot="1" x14ac:dyDescent="0.3">
      <c r="A34" s="113" t="s">
        <v>156</v>
      </c>
      <c r="B34" s="175" t="s">
        <v>140</v>
      </c>
      <c r="C34" s="232"/>
      <c r="D34" s="233" t="str">
        <f t="shared" si="4"/>
        <v>zb. ökonomische Allokation</v>
      </c>
      <c r="E34" s="233">
        <f t="shared" si="5"/>
        <v>1</v>
      </c>
      <c r="F34" s="235">
        <f t="shared" si="6"/>
        <v>0</v>
      </c>
      <c r="G34" s="119"/>
      <c r="H34" s="92"/>
    </row>
    <row r="35" spans="1:8" s="73" customFormat="1" ht="14" thickTop="1" x14ac:dyDescent="0.25">
      <c r="A35" s="71"/>
      <c r="B35" s="44"/>
      <c r="C35" s="44"/>
      <c r="D35" s="44"/>
      <c r="E35" s="44"/>
      <c r="F35" s="115"/>
      <c r="G35" s="115"/>
    </row>
    <row r="36" spans="1:8" s="73" customFormat="1" ht="14" thickBot="1" x14ac:dyDescent="0.3">
      <c r="A36" s="112" t="s">
        <v>157</v>
      </c>
      <c r="B36" s="34"/>
      <c r="C36" s="34"/>
      <c r="D36" s="34"/>
      <c r="E36" s="34"/>
      <c r="F36" s="69"/>
      <c r="G36" s="69"/>
    </row>
    <row r="37" spans="1:8" s="73" customFormat="1" ht="14.5" thickTop="1" thickBot="1" x14ac:dyDescent="0.3">
      <c r="A37" s="118" t="s">
        <v>158</v>
      </c>
      <c r="B37" s="175" t="s">
        <v>140</v>
      </c>
      <c r="C37" s="232"/>
      <c r="D37" s="233" t="str">
        <f>$D$8</f>
        <v>zb. ökonomische Allokation</v>
      </c>
      <c r="E37" s="233">
        <f>$E$8</f>
        <v>1</v>
      </c>
      <c r="F37" s="235">
        <f t="shared" ref="F37:F39" si="7">C37*E37</f>
        <v>0</v>
      </c>
      <c r="G37" s="119"/>
    </row>
    <row r="38" spans="1:8" s="73" customFormat="1" ht="14.5" thickTop="1" thickBot="1" x14ac:dyDescent="0.3">
      <c r="A38" s="118" t="s">
        <v>159</v>
      </c>
      <c r="B38" s="175" t="s">
        <v>88</v>
      </c>
      <c r="C38" s="232"/>
      <c r="D38" s="233" t="str">
        <f t="shared" ref="D38:D39" si="8">$D$8</f>
        <v>zb. ökonomische Allokation</v>
      </c>
      <c r="E38" s="233">
        <f t="shared" ref="E38:E39" si="9">$E$8</f>
        <v>1</v>
      </c>
      <c r="F38" s="235">
        <f t="shared" si="7"/>
        <v>0</v>
      </c>
      <c r="G38" s="119"/>
      <c r="H38" s="92"/>
    </row>
    <row r="39" spans="1:8" s="73" customFormat="1" ht="14.5" thickTop="1" thickBot="1" x14ac:dyDescent="0.3">
      <c r="A39" s="118" t="s">
        <v>91</v>
      </c>
      <c r="B39" s="175" t="s">
        <v>88</v>
      </c>
      <c r="C39" s="232"/>
      <c r="D39" s="233" t="str">
        <f t="shared" si="8"/>
        <v>zb. ökonomische Allokation</v>
      </c>
      <c r="E39" s="233">
        <f t="shared" si="9"/>
        <v>1</v>
      </c>
      <c r="F39" s="235">
        <f t="shared" si="7"/>
        <v>0</v>
      </c>
      <c r="G39" s="119"/>
      <c r="H39" s="92"/>
    </row>
    <row r="40" spans="1:8" s="73" customFormat="1" ht="14" thickTop="1" x14ac:dyDescent="0.25">
      <c r="A40" s="116"/>
      <c r="B40" s="16"/>
      <c r="C40" s="16"/>
      <c r="D40" s="16"/>
      <c r="E40" s="16"/>
      <c r="F40" s="115"/>
      <c r="G40" s="115"/>
      <c r="H40" s="92"/>
    </row>
    <row r="41" spans="1:8" s="73" customFormat="1" ht="13.5" x14ac:dyDescent="0.25">
      <c r="A41" s="71"/>
      <c r="B41" s="44"/>
      <c r="C41" s="44"/>
      <c r="D41" s="44"/>
      <c r="E41" s="44"/>
      <c r="F41" s="119"/>
      <c r="G41" s="115"/>
      <c r="H41" s="92"/>
    </row>
  </sheetData>
  <dataConsolidate/>
  <mergeCells count="6">
    <mergeCell ref="G2:G3"/>
    <mergeCell ref="A10:B10"/>
    <mergeCell ref="C10:F10"/>
    <mergeCell ref="A7:A8"/>
    <mergeCell ref="B7:C7"/>
    <mergeCell ref="B8:C8"/>
  </mergeCells>
  <phoneticPr fontId="0" type="noConversion"/>
  <hyperlinks>
    <hyperlink ref="G2:G3" location="INHALT!A1" display="zurück zum Inhalt" xr:uid="{00000000-0004-0000-0500-000000000000}"/>
  </hyperlinks>
  <printOptions horizontalCentered="1"/>
  <pageMargins left="0.78740157480314965" right="0.78740157480314965" top="0.98425196850393704" bottom="0.98425196850393704" header="0.51181102362204722" footer="0.51181102362204722"/>
  <pageSetup paperSize="9" scale="56" fitToHeight="2" orientation="landscape" horizontalDpi="300" verticalDpi="300" r:id="rId1"/>
  <headerFooter alignWithMargins="0">
    <oddFooter>Seite &amp;P von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tabColor theme="6"/>
  </sheetPr>
  <dimension ref="A1:P92"/>
  <sheetViews>
    <sheetView showGridLines="0" zoomScale="80" zoomScaleNormal="80" workbookViewId="0">
      <selection activeCell="P43" sqref="P43"/>
    </sheetView>
  </sheetViews>
  <sheetFormatPr baseColWidth="10" defaultColWidth="11.453125" defaultRowHeight="12.5" x14ac:dyDescent="0.25"/>
  <cols>
    <col min="1" max="1" width="35.453125" customWidth="1"/>
    <col min="2" max="2" width="29.81640625" customWidth="1"/>
    <col min="3" max="3" width="13.54296875" customWidth="1"/>
    <col min="4" max="4" width="16.1796875" bestFit="1" customWidth="1"/>
    <col min="5" max="5" width="26" bestFit="1" customWidth="1"/>
    <col min="6" max="6" width="12.81640625" bestFit="1" customWidth="1"/>
    <col min="7" max="12" width="15.54296875" customWidth="1"/>
    <col min="13" max="13" width="27.54296875" customWidth="1"/>
  </cols>
  <sheetData>
    <row r="1" spans="1:14" ht="14" thickBot="1" x14ac:dyDescent="0.3">
      <c r="A1" s="16"/>
      <c r="B1" s="16"/>
      <c r="C1" s="16"/>
      <c r="D1" s="16"/>
      <c r="E1" s="16"/>
      <c r="F1" s="16"/>
      <c r="G1" s="122"/>
      <c r="H1" s="122"/>
      <c r="I1" s="122"/>
      <c r="J1" s="16"/>
      <c r="K1" s="16"/>
      <c r="L1" s="17"/>
    </row>
    <row r="2" spans="1:14" ht="27.75" customHeight="1" x14ac:dyDescent="0.25">
      <c r="A2" s="63" t="s">
        <v>160</v>
      </c>
      <c r="B2" s="63"/>
      <c r="C2" s="16"/>
      <c r="D2" s="16"/>
      <c r="E2" s="16"/>
      <c r="F2" s="16"/>
      <c r="G2" s="16"/>
      <c r="I2" s="16"/>
      <c r="J2" s="16"/>
      <c r="K2" s="16"/>
      <c r="L2" s="17"/>
      <c r="M2" s="499" t="s">
        <v>46</v>
      </c>
    </row>
    <row r="3" spans="1:14" ht="14" thickBot="1" x14ac:dyDescent="0.3">
      <c r="A3" s="16"/>
      <c r="B3" s="16"/>
      <c r="C3" s="16"/>
      <c r="D3" s="16"/>
      <c r="E3" s="16"/>
      <c r="F3" s="16"/>
      <c r="G3" s="17"/>
      <c r="I3" s="17"/>
      <c r="J3" s="16"/>
      <c r="K3" s="16"/>
      <c r="L3" s="17"/>
      <c r="M3" s="500"/>
    </row>
    <row r="4" spans="1:14" ht="13.5" x14ac:dyDescent="0.3">
      <c r="A4" s="19" t="s">
        <v>19</v>
      </c>
      <c r="B4" s="19"/>
      <c r="C4" s="10">
        <f>Stammdaten!B15</f>
        <v>0</v>
      </c>
      <c r="D4" s="10"/>
      <c r="E4" s="10"/>
      <c r="F4" s="10"/>
      <c r="G4" s="21"/>
      <c r="H4" s="21"/>
      <c r="I4" s="21"/>
      <c r="J4" s="17"/>
      <c r="K4" s="17"/>
      <c r="L4" s="17"/>
    </row>
    <row r="5" spans="1:14" ht="14" thickBot="1" x14ac:dyDescent="0.3">
      <c r="A5" s="43" t="s">
        <v>20</v>
      </c>
      <c r="B5" s="43"/>
      <c r="C5" s="23" t="str">
        <f>IF(Stammdaten!A12="","",Stammdaten!A12)</f>
        <v/>
      </c>
      <c r="D5" s="23"/>
      <c r="E5" s="23"/>
      <c r="F5" s="23"/>
      <c r="G5" s="22"/>
      <c r="H5" s="22"/>
      <c r="I5" s="22"/>
      <c r="J5" s="22"/>
      <c r="K5" s="22"/>
      <c r="L5" s="22"/>
      <c r="M5" s="78"/>
    </row>
    <row r="6" spans="1:14" x14ac:dyDescent="0.25">
      <c r="M6" s="79"/>
    </row>
    <row r="7" spans="1:14" s="73" customFormat="1" ht="13.5" x14ac:dyDescent="0.25">
      <c r="A7" s="134" t="s">
        <v>161</v>
      </c>
      <c r="B7" s="135"/>
      <c r="C7" s="136"/>
      <c r="D7" s="136"/>
      <c r="E7" s="136"/>
      <c r="F7" s="136"/>
      <c r="G7" s="136"/>
      <c r="H7" s="136"/>
      <c r="I7" s="136"/>
      <c r="J7" s="136"/>
      <c r="K7" s="136"/>
      <c r="L7" s="136"/>
      <c r="N7" s="146"/>
    </row>
    <row r="8" spans="1:14" s="73" customFormat="1" ht="49.4" customHeight="1" x14ac:dyDescent="0.25">
      <c r="A8" s="571" t="s">
        <v>162</v>
      </c>
      <c r="B8" s="572"/>
      <c r="C8" s="572"/>
      <c r="D8" s="572"/>
      <c r="E8" s="572"/>
      <c r="F8" s="572"/>
      <c r="G8" s="572"/>
      <c r="H8" s="572"/>
      <c r="I8" s="572"/>
      <c r="J8" s="572"/>
      <c r="K8" s="572"/>
      <c r="L8" s="572"/>
      <c r="M8" s="573"/>
      <c r="N8" s="146"/>
    </row>
    <row r="9" spans="1:14" s="73" customFormat="1" ht="13.5" x14ac:dyDescent="0.25">
      <c r="A9" s="53"/>
      <c r="B9" s="53"/>
    </row>
    <row r="10" spans="1:14" s="73" customFormat="1" ht="15.75" customHeight="1" x14ac:dyDescent="0.25">
      <c r="A10" s="147" t="s">
        <v>163</v>
      </c>
      <c r="B10" s="16"/>
      <c r="J10" s="557" t="s">
        <v>164</v>
      </c>
      <c r="K10" s="557"/>
    </row>
    <row r="11" spans="1:14" s="73" customFormat="1" ht="13.5" x14ac:dyDescent="0.25">
      <c r="A11" s="16"/>
      <c r="B11" s="16"/>
      <c r="J11" s="557"/>
      <c r="K11" s="557"/>
    </row>
    <row r="12" spans="1:14" s="73" customFormat="1" ht="27" customHeight="1" x14ac:dyDescent="0.25">
      <c r="A12" s="127" t="s">
        <v>165</v>
      </c>
      <c r="B12" s="127" t="s">
        <v>166</v>
      </c>
      <c r="C12" s="569" t="s">
        <v>167</v>
      </c>
      <c r="D12" s="569"/>
      <c r="E12" s="569"/>
      <c r="F12" s="569"/>
      <c r="G12" s="569"/>
      <c r="H12" s="570" t="s">
        <v>168</v>
      </c>
      <c r="I12" s="569"/>
      <c r="J12" s="165" t="s">
        <v>169</v>
      </c>
      <c r="K12" s="165" t="s">
        <v>170</v>
      </c>
      <c r="L12" s="569" t="s">
        <v>171</v>
      </c>
      <c r="M12" s="569"/>
    </row>
    <row r="13" spans="1:14" s="80" customFormat="1" ht="13.5" x14ac:dyDescent="0.25">
      <c r="A13" s="148"/>
      <c r="B13" s="148"/>
      <c r="C13" s="558"/>
      <c r="D13" s="559"/>
      <c r="E13" s="559"/>
      <c r="F13" s="559"/>
      <c r="G13" s="560"/>
      <c r="H13" s="561"/>
      <c r="I13" s="562"/>
      <c r="J13" s="224"/>
      <c r="K13" s="166" t="str">
        <f>IF(J13="","",H13*J13/1000)</f>
        <v/>
      </c>
      <c r="L13" s="552" t="str">
        <f>IF(J13="","",IF(K13&gt;4.9,"kontrollpflichtig !!",""))</f>
        <v/>
      </c>
      <c r="M13" s="553"/>
    </row>
    <row r="14" spans="1:14" s="80" customFormat="1" ht="13.5" x14ac:dyDescent="0.25">
      <c r="A14" s="148"/>
      <c r="B14" s="148"/>
      <c r="C14" s="558"/>
      <c r="D14" s="559"/>
      <c r="E14" s="559"/>
      <c r="F14" s="559"/>
      <c r="G14" s="560"/>
      <c r="H14" s="561"/>
      <c r="I14" s="562"/>
      <c r="J14" s="224"/>
      <c r="K14" s="166" t="str">
        <f t="shared" ref="K14:K21" si="0">IF(J14="","",H14*J14/1000)</f>
        <v/>
      </c>
      <c r="L14" s="552" t="str">
        <f t="shared" ref="L14:L21" si="1">IF(J14="","",IF(K14&gt;4.9,"kontrollpflichtig !!",""))</f>
        <v/>
      </c>
      <c r="M14" s="553"/>
    </row>
    <row r="15" spans="1:14" s="80" customFormat="1" ht="13.5" x14ac:dyDescent="0.25">
      <c r="A15" s="148"/>
      <c r="B15" s="148"/>
      <c r="C15" s="558"/>
      <c r="D15" s="559"/>
      <c r="E15" s="559"/>
      <c r="F15" s="559"/>
      <c r="G15" s="560"/>
      <c r="H15" s="149"/>
      <c r="I15" s="150"/>
      <c r="J15" s="224"/>
      <c r="K15" s="166" t="str">
        <f t="shared" si="0"/>
        <v/>
      </c>
      <c r="L15" s="552" t="str">
        <f t="shared" si="1"/>
        <v/>
      </c>
      <c r="M15" s="553"/>
    </row>
    <row r="16" spans="1:14" s="80" customFormat="1" ht="13.5" x14ac:dyDescent="0.25">
      <c r="A16" s="148"/>
      <c r="B16" s="148"/>
      <c r="C16" s="558"/>
      <c r="D16" s="559"/>
      <c r="E16" s="559"/>
      <c r="F16" s="559"/>
      <c r="G16" s="560"/>
      <c r="H16" s="561"/>
      <c r="I16" s="562"/>
      <c r="J16" s="224"/>
      <c r="K16" s="166" t="str">
        <f t="shared" si="0"/>
        <v/>
      </c>
      <c r="L16" s="552" t="str">
        <f t="shared" si="1"/>
        <v/>
      </c>
      <c r="M16" s="553"/>
    </row>
    <row r="17" spans="1:16" s="80" customFormat="1" ht="13.5" x14ac:dyDescent="0.25">
      <c r="A17" s="148"/>
      <c r="B17" s="148"/>
      <c r="C17" s="558"/>
      <c r="D17" s="559"/>
      <c r="E17" s="559"/>
      <c r="F17" s="559"/>
      <c r="G17" s="560"/>
      <c r="H17" s="561"/>
      <c r="I17" s="562"/>
      <c r="J17" s="224"/>
      <c r="K17" s="166" t="str">
        <f t="shared" si="0"/>
        <v/>
      </c>
      <c r="L17" s="552" t="str">
        <f t="shared" si="1"/>
        <v/>
      </c>
      <c r="M17" s="553"/>
    </row>
    <row r="18" spans="1:16" s="80" customFormat="1" ht="13.5" x14ac:dyDescent="0.25">
      <c r="A18" s="148"/>
      <c r="B18" s="148"/>
      <c r="C18" s="558"/>
      <c r="D18" s="559"/>
      <c r="E18" s="559"/>
      <c r="F18" s="559"/>
      <c r="G18" s="560"/>
      <c r="H18" s="561"/>
      <c r="I18" s="562"/>
      <c r="J18" s="224"/>
      <c r="K18" s="166" t="str">
        <f>IF(J18="","",H18*J18/1000)</f>
        <v/>
      </c>
      <c r="L18" s="552" t="str">
        <f>IF(J18="","",IF(K18&gt;4.9,"kontrollpflichtig !!",""))</f>
        <v/>
      </c>
      <c r="M18" s="553"/>
    </row>
    <row r="19" spans="1:16" s="80" customFormat="1" ht="13.5" x14ac:dyDescent="0.25">
      <c r="A19" s="148"/>
      <c r="B19" s="148"/>
      <c r="C19" s="558"/>
      <c r="D19" s="559"/>
      <c r="E19" s="559"/>
      <c r="F19" s="559"/>
      <c r="G19" s="560"/>
      <c r="H19" s="561"/>
      <c r="I19" s="562"/>
      <c r="J19" s="224"/>
      <c r="K19" s="166" t="str">
        <f t="shared" si="0"/>
        <v/>
      </c>
      <c r="L19" s="552" t="str">
        <f t="shared" si="1"/>
        <v/>
      </c>
      <c r="M19" s="553"/>
    </row>
    <row r="20" spans="1:16" s="80" customFormat="1" ht="13.5" x14ac:dyDescent="0.25">
      <c r="A20" s="148"/>
      <c r="B20" s="148"/>
      <c r="C20" s="558"/>
      <c r="D20" s="559"/>
      <c r="E20" s="559"/>
      <c r="F20" s="559"/>
      <c r="G20" s="560"/>
      <c r="H20" s="561"/>
      <c r="I20" s="562"/>
      <c r="J20" s="224"/>
      <c r="K20" s="166" t="str">
        <f t="shared" si="0"/>
        <v/>
      </c>
      <c r="L20" s="552" t="str">
        <f t="shared" si="1"/>
        <v/>
      </c>
      <c r="M20" s="553"/>
    </row>
    <row r="21" spans="1:16" s="80" customFormat="1" ht="13.5" x14ac:dyDescent="0.25">
      <c r="A21" s="148"/>
      <c r="B21" s="151"/>
      <c r="C21" s="558"/>
      <c r="D21" s="559"/>
      <c r="E21" s="559"/>
      <c r="F21" s="559"/>
      <c r="G21" s="560"/>
      <c r="H21" s="561"/>
      <c r="I21" s="562"/>
      <c r="J21" s="224"/>
      <c r="K21" s="166" t="str">
        <f t="shared" si="0"/>
        <v/>
      </c>
      <c r="L21" s="552" t="str">
        <f t="shared" si="1"/>
        <v/>
      </c>
      <c r="M21" s="553"/>
    </row>
    <row r="22" spans="1:16" s="73" customFormat="1" ht="14" thickBot="1" x14ac:dyDescent="0.3">
      <c r="A22" s="106"/>
      <c r="B22" s="106"/>
      <c r="C22" s="82"/>
      <c r="D22" s="82"/>
      <c r="E22" s="82"/>
      <c r="F22" s="82"/>
      <c r="G22" s="152"/>
      <c r="H22" s="82"/>
      <c r="I22" s="82"/>
      <c r="J22" s="82"/>
      <c r="K22" s="82"/>
      <c r="L22" s="82"/>
    </row>
    <row r="23" spans="1:16" s="73" customFormat="1" ht="27" x14ac:dyDescent="0.25">
      <c r="A23" s="106"/>
      <c r="B23" s="554" t="s">
        <v>131</v>
      </c>
      <c r="C23" s="556" t="s">
        <v>132</v>
      </c>
      <c r="D23" s="556"/>
      <c r="E23" s="317" t="s">
        <v>63</v>
      </c>
      <c r="F23" s="318" t="s">
        <v>133</v>
      </c>
      <c r="G23" s="152"/>
      <c r="H23" s="82"/>
      <c r="I23" s="82"/>
      <c r="J23" s="82"/>
      <c r="K23" s="82"/>
      <c r="L23" s="82"/>
    </row>
    <row r="24" spans="1:16" s="73" customFormat="1" ht="66" customHeight="1" thickBot="1" x14ac:dyDescent="0.3">
      <c r="A24" s="106"/>
      <c r="B24" s="555"/>
      <c r="C24" s="550" t="str">
        <f>Stammdaten!$A$41</f>
        <v>zb. Die Allokation wurde auf Basis des Verhältnis des Umsatzes der Ausstellung zum Gesamtjahresumsatz der Organisation vorgenommen</v>
      </c>
      <c r="D24" s="551"/>
      <c r="E24" s="429" t="str">
        <f>Stammdaten!$B$41</f>
        <v>zb. ökonomische Allokation</v>
      </c>
      <c r="F24" s="430">
        <f>Stammdaten!$D$41</f>
        <v>1</v>
      </c>
      <c r="G24" s="152"/>
      <c r="H24" s="82"/>
      <c r="I24" s="82"/>
      <c r="J24" s="82"/>
      <c r="K24" s="82"/>
      <c r="L24" s="82"/>
    </row>
    <row r="25" spans="1:16" s="73" customFormat="1" ht="14" thickBot="1" x14ac:dyDescent="0.3">
      <c r="A25" s="106"/>
      <c r="B25" s="106"/>
      <c r="C25" s="82"/>
      <c r="D25" s="82"/>
      <c r="E25" s="82"/>
      <c r="F25" s="82"/>
      <c r="G25" s="152"/>
      <c r="H25" s="82"/>
      <c r="I25" s="82"/>
      <c r="J25" s="82"/>
      <c r="K25" s="82"/>
      <c r="L25" s="82"/>
    </row>
    <row r="26" spans="1:16" s="73" customFormat="1" ht="14" thickBot="1" x14ac:dyDescent="0.3">
      <c r="A26" s="106"/>
      <c r="B26" s="106"/>
      <c r="C26" s="82"/>
      <c r="D26" s="578" t="str">
        <f>Stammdaten!D26</f>
        <v>20xx</v>
      </c>
      <c r="E26" s="579"/>
      <c r="F26" s="579"/>
      <c r="G26" s="580"/>
      <c r="H26" s="14"/>
      <c r="I26" s="14"/>
      <c r="J26" s="14"/>
      <c r="K26" s="14"/>
      <c r="L26" s="14"/>
      <c r="M26" s="90"/>
      <c r="N26" s="90"/>
      <c r="O26" s="90"/>
      <c r="P26" s="90"/>
    </row>
    <row r="27" spans="1:16" s="73" customFormat="1" ht="27.5" thickBot="1" x14ac:dyDescent="0.3">
      <c r="A27" s="567" t="s">
        <v>172</v>
      </c>
      <c r="B27" s="568"/>
      <c r="C27" s="333" t="s">
        <v>104</v>
      </c>
      <c r="D27" s="329" t="s">
        <v>137</v>
      </c>
      <c r="E27" s="330" t="s">
        <v>63</v>
      </c>
      <c r="F27" s="331" t="s">
        <v>66</v>
      </c>
      <c r="G27" s="332" t="s">
        <v>138</v>
      </c>
      <c r="H27" s="14"/>
      <c r="I27" s="14"/>
      <c r="J27" s="14"/>
      <c r="K27" s="14"/>
      <c r="L27" s="14"/>
      <c r="M27" s="90"/>
      <c r="N27" s="90"/>
      <c r="O27" s="90"/>
      <c r="P27" s="153"/>
    </row>
    <row r="28" spans="1:16" s="73" customFormat="1" ht="14" thickBot="1" x14ac:dyDescent="0.3">
      <c r="A28" s="576" t="s">
        <v>173</v>
      </c>
      <c r="B28" s="577"/>
      <c r="C28" s="154" t="s">
        <v>88</v>
      </c>
      <c r="D28" s="326"/>
      <c r="E28" s="327" t="str">
        <f>$E$24</f>
        <v>zb. ökonomische Allokation</v>
      </c>
      <c r="F28" s="327">
        <f>$F$24</f>
        <v>1</v>
      </c>
      <c r="G28" s="328">
        <f>D28*F28</f>
        <v>0</v>
      </c>
      <c r="H28" s="119"/>
      <c r="I28" s="119"/>
      <c r="J28" s="119"/>
      <c r="K28" s="119"/>
      <c r="L28" s="119"/>
      <c r="M28" s="90"/>
      <c r="N28" s="566"/>
      <c r="O28" s="566"/>
      <c r="P28" s="90"/>
    </row>
    <row r="29" spans="1:16" s="73" customFormat="1" ht="14.5" thickTop="1" thickBot="1" x14ac:dyDescent="0.3">
      <c r="A29" s="574" t="s">
        <v>174</v>
      </c>
      <c r="B29" s="575"/>
      <c r="C29" s="154" t="s">
        <v>88</v>
      </c>
      <c r="D29" s="232"/>
      <c r="E29" s="233" t="str">
        <f t="shared" ref="E29:E49" si="2">$E$24</f>
        <v>zb. ökonomische Allokation</v>
      </c>
      <c r="F29" s="233">
        <f t="shared" ref="F29:F49" si="3">$F$24</f>
        <v>1</v>
      </c>
      <c r="G29" s="235">
        <f t="shared" ref="G29:G49" si="4">D29*F29</f>
        <v>0</v>
      </c>
      <c r="H29" s="119"/>
      <c r="I29" s="119"/>
      <c r="J29" s="119"/>
      <c r="K29" s="119"/>
      <c r="L29" s="119"/>
      <c r="M29" s="90"/>
      <c r="N29" s="563"/>
      <c r="O29" s="563"/>
      <c r="P29" s="90"/>
    </row>
    <row r="30" spans="1:16" s="73" customFormat="1" ht="14.5" thickTop="1" thickBot="1" x14ac:dyDescent="0.3">
      <c r="A30" s="574" t="s">
        <v>175</v>
      </c>
      <c r="B30" s="575"/>
      <c r="C30" s="154" t="s">
        <v>88</v>
      </c>
      <c r="D30" s="232"/>
      <c r="E30" s="233" t="str">
        <f t="shared" si="2"/>
        <v>zb. ökonomische Allokation</v>
      </c>
      <c r="F30" s="233">
        <f t="shared" si="3"/>
        <v>1</v>
      </c>
      <c r="G30" s="235">
        <f t="shared" si="4"/>
        <v>0</v>
      </c>
      <c r="H30" s="119"/>
      <c r="I30" s="119"/>
      <c r="J30" s="119"/>
      <c r="K30" s="119"/>
      <c r="L30" s="119"/>
      <c r="M30" s="90"/>
      <c r="N30" s="563"/>
      <c r="O30" s="563"/>
      <c r="P30" s="90"/>
    </row>
    <row r="31" spans="1:16" s="73" customFormat="1" ht="14.5" thickTop="1" thickBot="1" x14ac:dyDescent="0.3">
      <c r="A31" s="574" t="s">
        <v>176</v>
      </c>
      <c r="B31" s="575"/>
      <c r="C31" s="154" t="s">
        <v>88</v>
      </c>
      <c r="D31" s="232"/>
      <c r="E31" s="233" t="str">
        <f t="shared" si="2"/>
        <v>zb. ökonomische Allokation</v>
      </c>
      <c r="F31" s="233">
        <f t="shared" si="3"/>
        <v>1</v>
      </c>
      <c r="G31" s="235">
        <f t="shared" si="4"/>
        <v>0</v>
      </c>
      <c r="H31" s="119"/>
      <c r="I31" s="119"/>
      <c r="J31" s="119"/>
      <c r="K31" s="119"/>
      <c r="L31" s="119"/>
      <c r="M31" s="90"/>
      <c r="N31" s="563"/>
      <c r="O31" s="563"/>
      <c r="P31" s="90"/>
    </row>
    <row r="32" spans="1:16" s="73" customFormat="1" ht="14.5" thickTop="1" thickBot="1" x14ac:dyDescent="0.3">
      <c r="A32" s="574" t="s">
        <v>177</v>
      </c>
      <c r="B32" s="575"/>
      <c r="C32" s="154" t="s">
        <v>88</v>
      </c>
      <c r="D32" s="232"/>
      <c r="E32" s="233" t="str">
        <f t="shared" si="2"/>
        <v>zb. ökonomische Allokation</v>
      </c>
      <c r="F32" s="233">
        <f t="shared" si="3"/>
        <v>1</v>
      </c>
      <c r="G32" s="235">
        <f t="shared" si="4"/>
        <v>0</v>
      </c>
      <c r="H32" s="119"/>
      <c r="I32" s="119"/>
      <c r="J32" s="119"/>
      <c r="K32" s="119"/>
      <c r="L32" s="119"/>
      <c r="M32" s="90"/>
      <c r="N32" s="563"/>
      <c r="O32" s="563"/>
      <c r="P32" s="90"/>
    </row>
    <row r="33" spans="1:16" s="73" customFormat="1" ht="14.5" thickTop="1" thickBot="1" x14ac:dyDescent="0.3">
      <c r="A33" s="574" t="s">
        <v>178</v>
      </c>
      <c r="B33" s="575"/>
      <c r="C33" s="154" t="s">
        <v>88</v>
      </c>
      <c r="D33" s="232"/>
      <c r="E33" s="233" t="str">
        <f t="shared" si="2"/>
        <v>zb. ökonomische Allokation</v>
      </c>
      <c r="F33" s="233">
        <f t="shared" si="3"/>
        <v>1</v>
      </c>
      <c r="G33" s="235">
        <f t="shared" si="4"/>
        <v>0</v>
      </c>
      <c r="H33" s="119"/>
      <c r="I33" s="119"/>
      <c r="J33" s="119"/>
      <c r="K33" s="119"/>
      <c r="L33" s="119"/>
      <c r="M33" s="90"/>
      <c r="N33" s="563"/>
      <c r="O33" s="563"/>
      <c r="P33" s="90"/>
    </row>
    <row r="34" spans="1:16" s="73" customFormat="1" ht="14.5" thickTop="1" thickBot="1" x14ac:dyDescent="0.3">
      <c r="A34" s="574" t="s">
        <v>179</v>
      </c>
      <c r="B34" s="575"/>
      <c r="C34" s="154" t="s">
        <v>88</v>
      </c>
      <c r="D34" s="232"/>
      <c r="E34" s="233" t="str">
        <f t="shared" si="2"/>
        <v>zb. ökonomische Allokation</v>
      </c>
      <c r="F34" s="233">
        <f t="shared" si="3"/>
        <v>1</v>
      </c>
      <c r="G34" s="235">
        <f t="shared" si="4"/>
        <v>0</v>
      </c>
      <c r="H34" s="119"/>
      <c r="I34" s="119"/>
      <c r="J34" s="119"/>
      <c r="K34" s="119"/>
      <c r="L34" s="119"/>
      <c r="M34" s="90"/>
      <c r="N34" s="563"/>
      <c r="O34" s="563"/>
      <c r="P34" s="90"/>
    </row>
    <row r="35" spans="1:16" s="73" customFormat="1" ht="14.5" thickTop="1" thickBot="1" x14ac:dyDescent="0.3">
      <c r="A35" s="574" t="s">
        <v>180</v>
      </c>
      <c r="B35" s="575"/>
      <c r="C35" s="154" t="s">
        <v>88</v>
      </c>
      <c r="D35" s="232"/>
      <c r="E35" s="233" t="str">
        <f t="shared" si="2"/>
        <v>zb. ökonomische Allokation</v>
      </c>
      <c r="F35" s="233">
        <f t="shared" si="3"/>
        <v>1</v>
      </c>
      <c r="G35" s="235">
        <f t="shared" si="4"/>
        <v>0</v>
      </c>
      <c r="H35" s="119"/>
      <c r="I35" s="119"/>
      <c r="J35" s="119"/>
      <c r="K35" s="119"/>
      <c r="L35" s="119"/>
      <c r="M35" s="90"/>
      <c r="N35" s="563"/>
      <c r="O35" s="563"/>
      <c r="P35" s="90"/>
    </row>
    <row r="36" spans="1:16" s="73" customFormat="1" ht="14.5" thickTop="1" thickBot="1" x14ac:dyDescent="0.3">
      <c r="A36" s="565" t="s">
        <v>181</v>
      </c>
      <c r="B36" s="565"/>
      <c r="C36" s="154" t="s">
        <v>88</v>
      </c>
      <c r="D36" s="232"/>
      <c r="E36" s="233" t="str">
        <f t="shared" si="2"/>
        <v>zb. ökonomische Allokation</v>
      </c>
      <c r="F36" s="233">
        <f t="shared" si="3"/>
        <v>1</v>
      </c>
      <c r="G36" s="235">
        <f t="shared" si="4"/>
        <v>0</v>
      </c>
      <c r="H36" s="119"/>
      <c r="I36" s="119"/>
      <c r="J36" s="119"/>
      <c r="K36" s="119"/>
      <c r="L36" s="119"/>
      <c r="M36" s="90"/>
      <c r="N36" s="563"/>
      <c r="O36" s="563"/>
      <c r="P36" s="90"/>
    </row>
    <row r="37" spans="1:16" s="73" customFormat="1" ht="14.5" thickTop="1" thickBot="1" x14ac:dyDescent="0.3">
      <c r="A37" s="565" t="s">
        <v>182</v>
      </c>
      <c r="B37" s="565"/>
      <c r="C37" s="154" t="s">
        <v>88</v>
      </c>
      <c r="D37" s="232"/>
      <c r="E37" s="233" t="str">
        <f t="shared" si="2"/>
        <v>zb. ökonomische Allokation</v>
      </c>
      <c r="F37" s="233">
        <f t="shared" si="3"/>
        <v>1</v>
      </c>
      <c r="G37" s="235">
        <f t="shared" si="4"/>
        <v>0</v>
      </c>
      <c r="H37" s="119"/>
      <c r="I37" s="119"/>
      <c r="J37" s="119"/>
      <c r="K37" s="119"/>
      <c r="L37" s="119"/>
      <c r="M37" s="90"/>
      <c r="N37" s="563"/>
      <c r="O37" s="563"/>
      <c r="P37" s="90"/>
    </row>
    <row r="38" spans="1:16" s="73" customFormat="1" ht="14.5" thickTop="1" thickBot="1" x14ac:dyDescent="0.3">
      <c r="A38" s="565" t="s">
        <v>183</v>
      </c>
      <c r="B38" s="565"/>
      <c r="C38" s="154" t="s">
        <v>88</v>
      </c>
      <c r="D38" s="232"/>
      <c r="E38" s="233" t="str">
        <f t="shared" si="2"/>
        <v>zb. ökonomische Allokation</v>
      </c>
      <c r="F38" s="233">
        <f t="shared" si="3"/>
        <v>1</v>
      </c>
      <c r="G38" s="235">
        <f t="shared" si="4"/>
        <v>0</v>
      </c>
      <c r="H38" s="119"/>
      <c r="I38" s="119"/>
      <c r="J38" s="119"/>
      <c r="K38" s="119"/>
      <c r="L38" s="119"/>
      <c r="M38" s="90"/>
      <c r="N38" s="563"/>
      <c r="O38" s="563"/>
      <c r="P38" s="90"/>
    </row>
    <row r="39" spans="1:16" s="73" customFormat="1" ht="14.5" thickTop="1" thickBot="1" x14ac:dyDescent="0.3">
      <c r="A39" s="565" t="s">
        <v>184</v>
      </c>
      <c r="B39" s="565"/>
      <c r="C39" s="154" t="s">
        <v>88</v>
      </c>
      <c r="D39" s="232"/>
      <c r="E39" s="233" t="str">
        <f t="shared" si="2"/>
        <v>zb. ökonomische Allokation</v>
      </c>
      <c r="F39" s="233">
        <f t="shared" si="3"/>
        <v>1</v>
      </c>
      <c r="G39" s="235">
        <f t="shared" si="4"/>
        <v>0</v>
      </c>
      <c r="H39" s="119"/>
      <c r="I39" s="119"/>
      <c r="J39" s="119"/>
      <c r="K39" s="119"/>
      <c r="L39" s="119"/>
      <c r="M39" s="90"/>
      <c r="N39" s="563"/>
      <c r="O39" s="563"/>
      <c r="P39" s="90"/>
    </row>
    <row r="40" spans="1:16" s="73" customFormat="1" ht="14.5" thickTop="1" thickBot="1" x14ac:dyDescent="0.3">
      <c r="A40" s="565" t="s">
        <v>185</v>
      </c>
      <c r="B40" s="565"/>
      <c r="C40" s="154" t="s">
        <v>88</v>
      </c>
      <c r="D40" s="232"/>
      <c r="E40" s="233" t="str">
        <f t="shared" si="2"/>
        <v>zb. ökonomische Allokation</v>
      </c>
      <c r="F40" s="233">
        <f t="shared" si="3"/>
        <v>1</v>
      </c>
      <c r="G40" s="235">
        <f t="shared" si="4"/>
        <v>0</v>
      </c>
      <c r="H40" s="119"/>
      <c r="I40" s="119"/>
      <c r="J40" s="119"/>
      <c r="K40" s="119"/>
      <c r="L40" s="119"/>
      <c r="M40" s="90"/>
      <c r="N40" s="563"/>
      <c r="O40" s="563"/>
      <c r="P40" s="90"/>
    </row>
    <row r="41" spans="1:16" s="73" customFormat="1" ht="14.5" thickTop="1" thickBot="1" x14ac:dyDescent="0.3">
      <c r="A41" s="565" t="s">
        <v>186</v>
      </c>
      <c r="B41" s="565"/>
      <c r="C41" s="154" t="s">
        <v>88</v>
      </c>
      <c r="D41" s="232"/>
      <c r="E41" s="233" t="str">
        <f t="shared" si="2"/>
        <v>zb. ökonomische Allokation</v>
      </c>
      <c r="F41" s="233">
        <f t="shared" si="3"/>
        <v>1</v>
      </c>
      <c r="G41" s="235">
        <f t="shared" si="4"/>
        <v>0</v>
      </c>
      <c r="H41" s="119"/>
      <c r="I41" s="119"/>
      <c r="J41" s="119"/>
      <c r="K41" s="119"/>
      <c r="L41" s="119"/>
      <c r="M41" s="90"/>
      <c r="N41" s="563"/>
      <c r="O41" s="563"/>
      <c r="P41" s="90"/>
    </row>
    <row r="42" spans="1:16" s="73" customFormat="1" ht="14.5" thickTop="1" thickBot="1" x14ac:dyDescent="0.3">
      <c r="A42" s="565" t="s">
        <v>187</v>
      </c>
      <c r="B42" s="565"/>
      <c r="C42" s="154" t="s">
        <v>88</v>
      </c>
      <c r="D42" s="232"/>
      <c r="E42" s="233" t="str">
        <f t="shared" si="2"/>
        <v>zb. ökonomische Allokation</v>
      </c>
      <c r="F42" s="233">
        <f t="shared" si="3"/>
        <v>1</v>
      </c>
      <c r="G42" s="235">
        <f t="shared" si="4"/>
        <v>0</v>
      </c>
      <c r="H42" s="119"/>
      <c r="I42" s="119"/>
      <c r="J42" s="119"/>
      <c r="K42" s="119"/>
      <c r="L42" s="119"/>
      <c r="M42" s="90"/>
      <c r="N42" s="563"/>
      <c r="O42" s="563"/>
      <c r="P42" s="90"/>
    </row>
    <row r="43" spans="1:16" s="73" customFormat="1" ht="14.5" thickTop="1" thickBot="1" x14ac:dyDescent="0.3">
      <c r="A43" s="565" t="s">
        <v>188</v>
      </c>
      <c r="B43" s="565"/>
      <c r="C43" s="154" t="s">
        <v>88</v>
      </c>
      <c r="D43" s="232"/>
      <c r="E43" s="233" t="str">
        <f t="shared" si="2"/>
        <v>zb. ökonomische Allokation</v>
      </c>
      <c r="F43" s="233">
        <f t="shared" si="3"/>
        <v>1</v>
      </c>
      <c r="G43" s="235">
        <f t="shared" si="4"/>
        <v>0</v>
      </c>
      <c r="H43" s="119"/>
      <c r="I43" s="119"/>
      <c r="J43" s="119"/>
      <c r="K43" s="119"/>
      <c r="L43" s="119"/>
      <c r="M43" s="90"/>
      <c r="N43" s="563"/>
      <c r="O43" s="563"/>
      <c r="P43" s="90"/>
    </row>
    <row r="44" spans="1:16" s="73" customFormat="1" ht="14.5" thickTop="1" thickBot="1" x14ac:dyDescent="0.3">
      <c r="A44" s="565" t="s">
        <v>189</v>
      </c>
      <c r="B44" s="565"/>
      <c r="C44" s="154" t="s">
        <v>88</v>
      </c>
      <c r="D44" s="232"/>
      <c r="E44" s="233" t="str">
        <f t="shared" si="2"/>
        <v>zb. ökonomische Allokation</v>
      </c>
      <c r="F44" s="233">
        <f t="shared" si="3"/>
        <v>1</v>
      </c>
      <c r="G44" s="235">
        <f t="shared" si="4"/>
        <v>0</v>
      </c>
      <c r="H44" s="119"/>
      <c r="I44" s="119"/>
      <c r="J44" s="119"/>
      <c r="K44" s="119"/>
      <c r="L44" s="119"/>
      <c r="M44" s="90"/>
      <c r="N44" s="563"/>
      <c r="O44" s="563"/>
      <c r="P44" s="90"/>
    </row>
    <row r="45" spans="1:16" s="73" customFormat="1" ht="14.5" thickTop="1" thickBot="1" x14ac:dyDescent="0.3">
      <c r="A45" s="565" t="s">
        <v>190</v>
      </c>
      <c r="B45" s="565"/>
      <c r="C45" s="154" t="s">
        <v>88</v>
      </c>
      <c r="D45" s="232"/>
      <c r="E45" s="233" t="str">
        <f t="shared" si="2"/>
        <v>zb. ökonomische Allokation</v>
      </c>
      <c r="F45" s="233">
        <f t="shared" si="3"/>
        <v>1</v>
      </c>
      <c r="G45" s="235">
        <f t="shared" si="4"/>
        <v>0</v>
      </c>
      <c r="H45" s="119"/>
      <c r="I45" s="119"/>
      <c r="J45" s="119"/>
      <c r="K45" s="119"/>
      <c r="L45" s="119"/>
      <c r="M45" s="90"/>
      <c r="N45" s="563"/>
      <c r="O45" s="563"/>
      <c r="P45" s="90"/>
    </row>
    <row r="46" spans="1:16" s="73" customFormat="1" ht="14.5" thickTop="1" thickBot="1" x14ac:dyDescent="0.3">
      <c r="A46" s="565" t="s">
        <v>191</v>
      </c>
      <c r="B46" s="565"/>
      <c r="C46" s="154" t="s">
        <v>88</v>
      </c>
      <c r="D46" s="232"/>
      <c r="E46" s="233" t="str">
        <f t="shared" si="2"/>
        <v>zb. ökonomische Allokation</v>
      </c>
      <c r="F46" s="233">
        <f t="shared" si="3"/>
        <v>1</v>
      </c>
      <c r="G46" s="235">
        <f t="shared" si="4"/>
        <v>0</v>
      </c>
      <c r="H46" s="119"/>
      <c r="I46" s="119"/>
      <c r="J46" s="119"/>
      <c r="K46" s="119"/>
      <c r="L46" s="119"/>
      <c r="M46" s="90"/>
      <c r="N46" s="563"/>
      <c r="O46" s="563"/>
      <c r="P46" s="90"/>
    </row>
    <row r="47" spans="1:16" s="73" customFormat="1" ht="14.5" thickTop="1" thickBot="1" x14ac:dyDescent="0.3">
      <c r="A47" s="565" t="s">
        <v>192</v>
      </c>
      <c r="B47" s="565"/>
      <c r="C47" s="154" t="s">
        <v>88</v>
      </c>
      <c r="D47" s="232"/>
      <c r="E47" s="233" t="str">
        <f t="shared" si="2"/>
        <v>zb. ökonomische Allokation</v>
      </c>
      <c r="F47" s="233">
        <f t="shared" si="3"/>
        <v>1</v>
      </c>
      <c r="G47" s="235">
        <f t="shared" si="4"/>
        <v>0</v>
      </c>
      <c r="H47" s="119"/>
      <c r="I47" s="119"/>
      <c r="J47" s="119"/>
      <c r="K47" s="119"/>
      <c r="L47" s="119"/>
      <c r="M47" s="90"/>
      <c r="N47" s="563"/>
      <c r="O47" s="563"/>
      <c r="P47" s="90"/>
    </row>
    <row r="48" spans="1:16" s="73" customFormat="1" ht="14.5" thickTop="1" thickBot="1" x14ac:dyDescent="0.3">
      <c r="A48" s="565" t="s">
        <v>193</v>
      </c>
      <c r="B48" s="565"/>
      <c r="C48" s="154" t="s">
        <v>88</v>
      </c>
      <c r="D48" s="232"/>
      <c r="E48" s="233" t="str">
        <f t="shared" si="2"/>
        <v>zb. ökonomische Allokation</v>
      </c>
      <c r="F48" s="233">
        <f t="shared" si="3"/>
        <v>1</v>
      </c>
      <c r="G48" s="235">
        <f t="shared" si="4"/>
        <v>0</v>
      </c>
      <c r="H48" s="119"/>
      <c r="I48" s="119"/>
      <c r="J48" s="119"/>
      <c r="K48" s="119"/>
      <c r="L48" s="119"/>
      <c r="M48" s="90"/>
      <c r="N48" s="563"/>
      <c r="O48" s="563"/>
      <c r="P48" s="90"/>
    </row>
    <row r="49" spans="1:16" s="73" customFormat="1" ht="14.5" thickTop="1" thickBot="1" x14ac:dyDescent="0.3">
      <c r="A49" s="564"/>
      <c r="B49" s="564"/>
      <c r="C49" s="154" t="s">
        <v>88</v>
      </c>
      <c r="D49" s="232"/>
      <c r="E49" s="233" t="str">
        <f t="shared" si="2"/>
        <v>zb. ökonomische Allokation</v>
      </c>
      <c r="F49" s="233">
        <f t="shared" si="3"/>
        <v>1</v>
      </c>
      <c r="G49" s="235">
        <f t="shared" si="4"/>
        <v>0</v>
      </c>
      <c r="H49" s="319"/>
      <c r="I49" s="319"/>
      <c r="J49" s="319"/>
      <c r="K49" s="319"/>
      <c r="L49" s="319"/>
      <c r="M49" s="90"/>
      <c r="N49" s="90"/>
      <c r="O49" s="90"/>
      <c r="P49" s="90"/>
    </row>
    <row r="50" spans="1:16" ht="15.5" thickTop="1" x14ac:dyDescent="0.25">
      <c r="A50" s="27"/>
      <c r="B50" s="27"/>
      <c r="C50" s="76"/>
      <c r="D50" s="76"/>
      <c r="E50" s="76"/>
      <c r="F50" s="76"/>
      <c r="G50" s="12"/>
      <c r="H50" s="12"/>
      <c r="I50" s="12"/>
      <c r="J50" s="12"/>
      <c r="K50" s="12"/>
      <c r="L50" s="12"/>
      <c r="M50" s="90"/>
      <c r="N50" s="90"/>
      <c r="O50" s="90"/>
      <c r="P50" s="90"/>
    </row>
    <row r="51" spans="1:16" ht="15" x14ac:dyDescent="0.25">
      <c r="A51" s="26"/>
      <c r="B51" s="26"/>
      <c r="C51" s="31"/>
      <c r="D51" s="31"/>
      <c r="E51" s="31"/>
      <c r="F51" s="31"/>
      <c r="G51" s="30"/>
      <c r="H51" s="30"/>
      <c r="I51" s="30"/>
      <c r="J51" s="30"/>
      <c r="K51" s="30"/>
      <c r="L51" s="30"/>
    </row>
    <row r="52" spans="1:16" ht="15" x14ac:dyDescent="0.25">
      <c r="A52" s="29"/>
      <c r="B52" s="29"/>
      <c r="C52" s="31"/>
      <c r="D52" s="31"/>
      <c r="E52" s="31"/>
      <c r="F52" s="31"/>
      <c r="G52" s="30"/>
      <c r="H52" s="30"/>
      <c r="I52" s="30"/>
      <c r="J52" s="30"/>
      <c r="K52" s="30"/>
      <c r="L52" s="30"/>
    </row>
    <row r="53" spans="1:16" ht="15" x14ac:dyDescent="0.25">
      <c r="A53" s="29"/>
      <c r="B53" s="29"/>
      <c r="C53" s="31"/>
      <c r="D53" s="31"/>
      <c r="E53" s="31"/>
      <c r="F53" s="31"/>
      <c r="G53" s="30"/>
      <c r="H53" s="30"/>
      <c r="I53" s="30"/>
      <c r="J53" s="30"/>
      <c r="K53" s="30"/>
      <c r="L53" s="30"/>
    </row>
    <row r="54" spans="1:16" ht="15" x14ac:dyDescent="0.25">
      <c r="A54" s="29"/>
      <c r="B54" s="29"/>
      <c r="C54" s="31"/>
      <c r="D54" s="31"/>
      <c r="E54" s="31"/>
      <c r="F54" s="31"/>
      <c r="G54" s="30"/>
      <c r="H54" s="30"/>
      <c r="I54" s="30"/>
      <c r="J54" s="30"/>
      <c r="K54" s="30"/>
      <c r="L54" s="30"/>
    </row>
    <row r="55" spans="1:16" ht="15" hidden="1" x14ac:dyDescent="0.25">
      <c r="A55" s="314" t="s">
        <v>173</v>
      </c>
      <c r="B55" s="31"/>
      <c r="C55" s="30"/>
      <c r="D55" s="30"/>
      <c r="E55" s="30"/>
      <c r="F55" s="30"/>
      <c r="G55" s="30"/>
      <c r="H55" s="30"/>
      <c r="I55" s="30"/>
      <c r="J55" s="30"/>
      <c r="K55" s="30"/>
    </row>
    <row r="56" spans="1:16" ht="15" hidden="1" x14ac:dyDescent="0.25">
      <c r="A56" s="313" t="s">
        <v>174</v>
      </c>
      <c r="B56" s="31"/>
      <c r="C56" s="30"/>
      <c r="D56" s="30"/>
      <c r="E56" s="30"/>
      <c r="F56" s="30"/>
      <c r="G56" s="30"/>
      <c r="H56" s="30"/>
      <c r="I56" s="30"/>
      <c r="J56" s="30"/>
      <c r="K56" s="30"/>
    </row>
    <row r="57" spans="1:16" ht="15" hidden="1" x14ac:dyDescent="0.25">
      <c r="A57" s="313" t="s">
        <v>175</v>
      </c>
      <c r="B57" s="31"/>
      <c r="C57" s="30"/>
      <c r="D57" s="30"/>
      <c r="E57" s="30"/>
      <c r="F57" s="30"/>
      <c r="G57" s="30"/>
      <c r="H57" s="30"/>
      <c r="I57" s="30"/>
      <c r="J57" s="30"/>
      <c r="K57" s="30"/>
    </row>
    <row r="58" spans="1:16" ht="15" hidden="1" x14ac:dyDescent="0.25">
      <c r="A58" s="313" t="s">
        <v>176</v>
      </c>
      <c r="B58" s="31"/>
      <c r="C58" s="30"/>
      <c r="D58" s="30"/>
      <c r="E58" s="30"/>
      <c r="F58" s="30"/>
      <c r="G58" s="30"/>
      <c r="H58" s="30"/>
      <c r="I58" s="30"/>
      <c r="J58" s="30"/>
      <c r="K58" s="30"/>
    </row>
    <row r="59" spans="1:16" ht="13.5" hidden="1" x14ac:dyDescent="0.25">
      <c r="A59" s="313" t="s">
        <v>177</v>
      </c>
    </row>
    <row r="60" spans="1:16" ht="13.5" hidden="1" x14ac:dyDescent="0.25">
      <c r="A60" s="313" t="s">
        <v>178</v>
      </c>
    </row>
    <row r="61" spans="1:16" ht="25" hidden="1" customHeight="1" x14ac:dyDescent="0.25">
      <c r="A61" s="313" t="s">
        <v>179</v>
      </c>
      <c r="B61" s="312"/>
      <c r="C61" s="312"/>
      <c r="D61" s="312"/>
      <c r="E61" s="312"/>
      <c r="F61" s="312"/>
      <c r="G61" s="312"/>
      <c r="H61" s="312"/>
      <c r="I61" s="312"/>
      <c r="J61" s="312"/>
      <c r="K61" s="312"/>
    </row>
    <row r="62" spans="1:16" ht="15" hidden="1" x14ac:dyDescent="0.25">
      <c r="A62" s="313" t="s">
        <v>180</v>
      </c>
      <c r="B62" s="28"/>
      <c r="C62" s="32"/>
      <c r="D62" s="32"/>
      <c r="E62" s="32"/>
      <c r="F62" s="32"/>
      <c r="G62" s="28"/>
      <c r="H62" s="28"/>
      <c r="I62" s="28"/>
      <c r="J62" s="28"/>
      <c r="K62" s="28"/>
    </row>
    <row r="63" spans="1:16" ht="15" hidden="1" x14ac:dyDescent="0.25">
      <c r="A63" s="313" t="s">
        <v>181</v>
      </c>
      <c r="B63" s="77"/>
      <c r="C63" s="12"/>
      <c r="D63" s="12"/>
      <c r="E63" s="12"/>
      <c r="F63" s="12"/>
      <c r="G63" s="12"/>
      <c r="H63" s="12"/>
      <c r="I63" s="12"/>
      <c r="J63" s="12"/>
      <c r="K63" s="12"/>
    </row>
    <row r="64" spans="1:16" ht="15" hidden="1" x14ac:dyDescent="0.25">
      <c r="A64" s="313" t="s">
        <v>182</v>
      </c>
      <c r="B64" s="31"/>
      <c r="C64" s="30"/>
      <c r="D64" s="30"/>
      <c r="E64" s="30"/>
      <c r="F64" s="30"/>
      <c r="G64" s="30"/>
      <c r="H64" s="30"/>
      <c r="I64" s="30"/>
      <c r="J64" s="30"/>
      <c r="K64" s="30"/>
    </row>
    <row r="65" spans="1:12" ht="15" hidden="1" x14ac:dyDescent="0.25">
      <c r="A65" s="313" t="s">
        <v>183</v>
      </c>
      <c r="B65" s="31"/>
      <c r="C65" s="30"/>
      <c r="D65" s="30"/>
      <c r="E65" s="30"/>
      <c r="F65" s="30"/>
      <c r="G65" s="30"/>
      <c r="H65" s="30"/>
      <c r="I65" s="30"/>
      <c r="J65" s="30"/>
      <c r="K65" s="30"/>
    </row>
    <row r="66" spans="1:12" ht="16.399999999999999" hidden="1" customHeight="1" x14ac:dyDescent="0.25">
      <c r="A66" s="313" t="s">
        <v>184</v>
      </c>
      <c r="B66" s="31"/>
      <c r="C66" s="30"/>
      <c r="D66" s="30"/>
      <c r="E66" s="30"/>
      <c r="F66" s="30"/>
      <c r="G66" s="30"/>
      <c r="H66" s="30"/>
      <c r="I66" s="30"/>
      <c r="J66" s="30"/>
      <c r="K66" s="30"/>
    </row>
    <row r="67" spans="1:12" ht="16.399999999999999" hidden="1" customHeight="1" x14ac:dyDescent="0.25">
      <c r="A67" s="313" t="s">
        <v>185</v>
      </c>
      <c r="B67" s="31"/>
      <c r="C67" s="30"/>
      <c r="D67" s="30"/>
      <c r="E67" s="30"/>
      <c r="F67" s="30"/>
      <c r="G67" s="30"/>
      <c r="H67" s="30"/>
      <c r="I67" s="30"/>
      <c r="J67" s="30"/>
      <c r="K67" s="30"/>
    </row>
    <row r="68" spans="1:12" ht="16.399999999999999" hidden="1" customHeight="1" x14ac:dyDescent="0.25">
      <c r="A68" s="313" t="s">
        <v>186</v>
      </c>
      <c r="B68" s="31"/>
      <c r="C68" s="30"/>
      <c r="D68" s="30"/>
      <c r="E68" s="30"/>
      <c r="F68" s="30"/>
      <c r="G68" s="30"/>
      <c r="H68" s="30"/>
      <c r="I68" s="30"/>
      <c r="J68" s="30"/>
      <c r="K68" s="30"/>
    </row>
    <row r="69" spans="1:12" ht="16.399999999999999" hidden="1" customHeight="1" x14ac:dyDescent="0.25">
      <c r="A69" s="313" t="s">
        <v>187</v>
      </c>
      <c r="B69" s="31"/>
      <c r="C69" s="30"/>
      <c r="D69" s="30"/>
      <c r="E69" s="30"/>
      <c r="F69" s="30"/>
      <c r="G69" s="30"/>
      <c r="H69" s="30"/>
      <c r="I69" s="30"/>
      <c r="J69" s="30"/>
      <c r="K69" s="30"/>
    </row>
    <row r="70" spans="1:12" ht="16.399999999999999" hidden="1" customHeight="1" x14ac:dyDescent="0.25">
      <c r="A70" s="313" t="s">
        <v>188</v>
      </c>
      <c r="B70" s="31"/>
      <c r="C70" s="30"/>
      <c r="D70" s="30"/>
      <c r="E70" s="30"/>
      <c r="F70" s="30"/>
      <c r="G70" s="30"/>
      <c r="H70" s="30"/>
      <c r="I70" s="30"/>
      <c r="J70" s="30"/>
      <c r="K70" s="30"/>
    </row>
    <row r="71" spans="1:12" ht="16.399999999999999" hidden="1" customHeight="1" x14ac:dyDescent="0.25">
      <c r="A71" s="313" t="s">
        <v>189</v>
      </c>
      <c r="B71" s="31"/>
      <c r="C71" s="30"/>
      <c r="D71" s="30"/>
      <c r="E71" s="30"/>
      <c r="F71" s="30"/>
      <c r="G71" s="30"/>
      <c r="H71" s="30"/>
      <c r="I71" s="30"/>
      <c r="J71" s="30"/>
      <c r="K71" s="30"/>
    </row>
    <row r="72" spans="1:12" ht="15" hidden="1" x14ac:dyDescent="0.25">
      <c r="A72" s="313" t="s">
        <v>190</v>
      </c>
      <c r="B72" s="31"/>
      <c r="C72" s="30"/>
      <c r="D72" s="30"/>
      <c r="E72" s="30"/>
      <c r="F72" s="30"/>
      <c r="G72" s="30"/>
      <c r="H72" s="30"/>
      <c r="I72" s="30"/>
      <c r="J72" s="30"/>
      <c r="K72" s="30"/>
    </row>
    <row r="73" spans="1:12" ht="16.399999999999999" hidden="1" customHeight="1" x14ac:dyDescent="0.25">
      <c r="A73" s="313" t="s">
        <v>191</v>
      </c>
      <c r="B73" s="31"/>
      <c r="C73" s="30"/>
      <c r="D73" s="30"/>
      <c r="E73" s="30"/>
      <c r="F73" s="30"/>
      <c r="G73" s="30"/>
      <c r="H73" s="30"/>
      <c r="I73" s="30"/>
      <c r="J73" s="30"/>
      <c r="K73" s="30"/>
    </row>
    <row r="74" spans="1:12" ht="15" hidden="1" x14ac:dyDescent="0.25">
      <c r="A74" s="313" t="s">
        <v>192</v>
      </c>
      <c r="B74" s="31"/>
      <c r="C74" s="30"/>
      <c r="D74" s="30"/>
      <c r="E74" s="30"/>
      <c r="F74" s="30"/>
      <c r="G74" s="30"/>
      <c r="H74" s="30"/>
      <c r="I74" s="30"/>
      <c r="J74" s="30"/>
      <c r="K74" s="30"/>
    </row>
    <row r="75" spans="1:12" ht="15" hidden="1" x14ac:dyDescent="0.25">
      <c r="A75" s="313" t="s">
        <v>193</v>
      </c>
      <c r="B75" s="31"/>
      <c r="C75" s="30"/>
      <c r="D75" s="30"/>
      <c r="E75" s="30"/>
      <c r="F75" s="30"/>
      <c r="G75" s="30"/>
      <c r="H75" s="30"/>
      <c r="I75" s="30"/>
      <c r="J75" s="30"/>
      <c r="K75" s="30"/>
    </row>
    <row r="76" spans="1:12" ht="15" x14ac:dyDescent="0.25">
      <c r="A76" s="29"/>
      <c r="B76" s="29"/>
      <c r="C76" s="31"/>
      <c r="D76" s="31"/>
      <c r="E76" s="31"/>
      <c r="F76" s="31"/>
      <c r="G76" s="30"/>
      <c r="H76" s="57"/>
      <c r="I76" s="57"/>
      <c r="J76" s="57"/>
      <c r="K76" s="57"/>
      <c r="L76" s="57"/>
    </row>
    <row r="77" spans="1:12" ht="15" x14ac:dyDescent="0.25">
      <c r="A77" s="27"/>
      <c r="B77" s="27"/>
      <c r="C77" s="31"/>
      <c r="D77" s="31"/>
      <c r="E77" s="31"/>
      <c r="F77" s="31"/>
      <c r="G77" s="30"/>
      <c r="H77" s="30"/>
      <c r="I77" s="30"/>
      <c r="J77" s="30"/>
      <c r="K77" s="30"/>
      <c r="L77" s="30"/>
    </row>
    <row r="78" spans="1:12" ht="15" x14ac:dyDescent="0.25">
      <c r="A78" s="29"/>
      <c r="B78" s="29"/>
      <c r="C78" s="31"/>
      <c r="D78" s="31"/>
      <c r="E78" s="31"/>
      <c r="F78" s="31"/>
      <c r="G78" s="30"/>
      <c r="H78" s="30"/>
      <c r="I78" s="30"/>
      <c r="J78" s="30"/>
      <c r="K78" s="30"/>
      <c r="L78" s="30"/>
    </row>
    <row r="79" spans="1:12" ht="15" x14ac:dyDescent="0.25">
      <c r="A79" s="29"/>
      <c r="B79" s="29"/>
      <c r="C79" s="31"/>
      <c r="D79" s="31"/>
      <c r="E79" s="31"/>
      <c r="F79" s="31"/>
      <c r="G79" s="30"/>
      <c r="H79" s="57"/>
      <c r="I79" s="57"/>
      <c r="J79" s="57"/>
      <c r="K79" s="57"/>
      <c r="L79" s="57"/>
    </row>
    <row r="80" spans="1:12" ht="15" x14ac:dyDescent="0.25">
      <c r="A80" s="29"/>
      <c r="B80" s="29"/>
      <c r="C80" s="31"/>
      <c r="D80" s="31"/>
      <c r="E80" s="31"/>
      <c r="F80" s="31"/>
      <c r="G80" s="54"/>
      <c r="H80" s="54"/>
      <c r="I80" s="54"/>
      <c r="J80" s="54"/>
      <c r="K80" s="54"/>
      <c r="L80" s="54"/>
    </row>
    <row r="81" spans="1:12" ht="15" x14ac:dyDescent="0.25">
      <c r="A81" s="27"/>
      <c r="B81" s="27"/>
      <c r="C81" s="76"/>
      <c r="D81" s="76"/>
      <c r="E81" s="76"/>
      <c r="F81" s="76"/>
      <c r="G81" s="12"/>
      <c r="H81" s="12"/>
      <c r="I81" s="12"/>
      <c r="J81" s="12"/>
      <c r="K81" s="12"/>
      <c r="L81" s="12"/>
    </row>
    <row r="82" spans="1:12" ht="15" x14ac:dyDescent="0.25">
      <c r="A82" s="26"/>
      <c r="B82" s="26"/>
      <c r="C82" s="31"/>
      <c r="D82" s="31"/>
      <c r="E82" s="31"/>
      <c r="F82" s="31"/>
      <c r="G82" s="30"/>
      <c r="H82" s="30"/>
      <c r="I82" s="30"/>
      <c r="J82" s="30"/>
      <c r="K82" s="30"/>
      <c r="L82" s="30"/>
    </row>
    <row r="83" spans="1:12" ht="15" x14ac:dyDescent="0.25">
      <c r="A83" s="29"/>
      <c r="B83" s="29"/>
      <c r="C83" s="31"/>
      <c r="D83" s="31"/>
      <c r="E83" s="31"/>
      <c r="F83" s="31"/>
      <c r="G83" s="30"/>
      <c r="H83" s="30"/>
      <c r="I83" s="30"/>
      <c r="J83" s="30"/>
      <c r="K83" s="30"/>
      <c r="L83" s="30"/>
    </row>
    <row r="84" spans="1:12" ht="15" x14ac:dyDescent="0.25">
      <c r="A84" s="29"/>
      <c r="B84" s="29"/>
      <c r="C84" s="31"/>
      <c r="D84" s="31"/>
      <c r="E84" s="31"/>
      <c r="F84" s="31"/>
      <c r="G84" s="30"/>
      <c r="H84" s="30"/>
      <c r="I84" s="30"/>
      <c r="J84" s="30"/>
      <c r="K84" s="30"/>
      <c r="L84" s="30"/>
    </row>
    <row r="85" spans="1:12" ht="15" x14ac:dyDescent="0.25">
      <c r="A85" s="29"/>
      <c r="B85" s="29"/>
      <c r="C85" s="31"/>
      <c r="D85" s="31"/>
      <c r="E85" s="31"/>
      <c r="F85" s="31"/>
      <c r="G85" s="30"/>
      <c r="H85" s="30"/>
      <c r="I85" s="30"/>
      <c r="J85" s="30"/>
      <c r="K85" s="30"/>
      <c r="L85" s="30"/>
    </row>
    <row r="86" spans="1:12" ht="15" x14ac:dyDescent="0.25">
      <c r="A86" s="29"/>
      <c r="B86" s="29"/>
      <c r="C86" s="31"/>
      <c r="D86" s="31"/>
      <c r="E86" s="31"/>
      <c r="F86" s="31"/>
      <c r="G86" s="30"/>
      <c r="H86" s="30"/>
      <c r="I86" s="30"/>
      <c r="J86" s="30"/>
      <c r="K86" s="30"/>
      <c r="L86" s="30"/>
    </row>
    <row r="87" spans="1:12" ht="15" x14ac:dyDescent="0.25">
      <c r="A87" s="29"/>
      <c r="B87" s="29"/>
      <c r="C87" s="31"/>
      <c r="D87" s="31"/>
      <c r="E87" s="31"/>
      <c r="F87" s="31"/>
      <c r="G87" s="30"/>
      <c r="H87" s="30"/>
      <c r="I87" s="30"/>
      <c r="J87" s="30"/>
      <c r="K87" s="30"/>
      <c r="L87" s="30"/>
    </row>
    <row r="88" spans="1:12" ht="15" x14ac:dyDescent="0.25">
      <c r="A88" s="29"/>
      <c r="B88" s="29"/>
      <c r="C88" s="31"/>
      <c r="D88" s="31"/>
      <c r="E88" s="31"/>
      <c r="F88" s="31"/>
      <c r="G88" s="30"/>
      <c r="H88" s="30"/>
      <c r="I88" s="30"/>
      <c r="J88" s="30"/>
      <c r="K88" s="30"/>
      <c r="L88" s="30"/>
    </row>
    <row r="89" spans="1:12" ht="15" x14ac:dyDescent="0.25">
      <c r="A89" s="29"/>
      <c r="B89" s="29"/>
      <c r="C89" s="31"/>
      <c r="D89" s="31"/>
      <c r="E89" s="31"/>
      <c r="F89" s="31"/>
      <c r="G89" s="30"/>
      <c r="H89" s="30"/>
      <c r="I89" s="30"/>
      <c r="J89" s="30"/>
      <c r="K89" s="30"/>
      <c r="L89" s="30"/>
    </row>
    <row r="90" spans="1:12" ht="15" x14ac:dyDescent="0.25">
      <c r="A90" s="29"/>
      <c r="B90" s="29"/>
      <c r="C90" s="31"/>
      <c r="D90" s="31"/>
      <c r="E90" s="31"/>
      <c r="F90" s="31"/>
      <c r="G90" s="30"/>
      <c r="H90" s="30"/>
      <c r="I90" s="30"/>
      <c r="J90" s="30"/>
      <c r="K90" s="30"/>
      <c r="L90" s="30"/>
    </row>
    <row r="91" spans="1:12" ht="15" x14ac:dyDescent="0.25">
      <c r="A91" s="29"/>
      <c r="B91" s="29"/>
      <c r="C91" s="31"/>
      <c r="D91" s="31"/>
      <c r="E91" s="31"/>
      <c r="F91" s="31"/>
      <c r="G91" s="30"/>
      <c r="H91" s="30"/>
      <c r="I91" s="30"/>
      <c r="J91" s="30"/>
      <c r="K91" s="30"/>
      <c r="L91" s="30"/>
    </row>
    <row r="92" spans="1:12" ht="15" x14ac:dyDescent="0.25">
      <c r="A92" s="27"/>
      <c r="B92" s="27"/>
      <c r="C92" s="31"/>
      <c r="D92" s="31"/>
      <c r="E92" s="31"/>
      <c r="F92" s="31"/>
      <c r="G92" s="30"/>
      <c r="H92" s="30"/>
      <c r="I92" s="30"/>
      <c r="J92" s="30"/>
      <c r="K92" s="30"/>
      <c r="L92" s="30"/>
    </row>
  </sheetData>
  <mergeCells count="80">
    <mergeCell ref="A31:B31"/>
    <mergeCell ref="A30:B30"/>
    <mergeCell ref="A37:B37"/>
    <mergeCell ref="L19:M19"/>
    <mergeCell ref="A28:B28"/>
    <mergeCell ref="A29:B29"/>
    <mergeCell ref="A32:B32"/>
    <mergeCell ref="A33:B33"/>
    <mergeCell ref="A34:B34"/>
    <mergeCell ref="A35:B35"/>
    <mergeCell ref="A36:B36"/>
    <mergeCell ref="D26:G26"/>
    <mergeCell ref="A38:B38"/>
    <mergeCell ref="A39:B39"/>
    <mergeCell ref="A44:B44"/>
    <mergeCell ref="A41:B41"/>
    <mergeCell ref="A42:B42"/>
    <mergeCell ref="A40:B40"/>
    <mergeCell ref="A43:B43"/>
    <mergeCell ref="M2:M3"/>
    <mergeCell ref="A27:B27"/>
    <mergeCell ref="C12:G12"/>
    <mergeCell ref="H12:I12"/>
    <mergeCell ref="A8:M8"/>
    <mergeCell ref="L12:M12"/>
    <mergeCell ref="C13:G13"/>
    <mergeCell ref="C14:G14"/>
    <mergeCell ref="L13:M13"/>
    <mergeCell ref="L14:M14"/>
    <mergeCell ref="C19:G19"/>
    <mergeCell ref="C20:G20"/>
    <mergeCell ref="H18:I18"/>
    <mergeCell ref="H13:I13"/>
    <mergeCell ref="H14:I14"/>
    <mergeCell ref="C21:G21"/>
    <mergeCell ref="N36:O36"/>
    <mergeCell ref="L18:M18"/>
    <mergeCell ref="N41:O41"/>
    <mergeCell ref="N38:O38"/>
    <mergeCell ref="N39:O39"/>
    <mergeCell ref="N37:O37"/>
    <mergeCell ref="L21:M21"/>
    <mergeCell ref="N32:O32"/>
    <mergeCell ref="N33:O33"/>
    <mergeCell ref="N34:O34"/>
    <mergeCell ref="N35:O35"/>
    <mergeCell ref="N29:O29"/>
    <mergeCell ref="N30:O30"/>
    <mergeCell ref="N31:O31"/>
    <mergeCell ref="L20:M20"/>
    <mergeCell ref="N28:O28"/>
    <mergeCell ref="N42:O42"/>
    <mergeCell ref="N40:O40"/>
    <mergeCell ref="A49:B49"/>
    <mergeCell ref="N43:O43"/>
    <mergeCell ref="N48:O48"/>
    <mergeCell ref="N44:O44"/>
    <mergeCell ref="A45:B45"/>
    <mergeCell ref="N45:O45"/>
    <mergeCell ref="N47:O47"/>
    <mergeCell ref="N46:O46"/>
    <mergeCell ref="A47:B47"/>
    <mergeCell ref="A48:B48"/>
    <mergeCell ref="A46:B46"/>
    <mergeCell ref="L17:M17"/>
    <mergeCell ref="B23:B24"/>
    <mergeCell ref="C23:D23"/>
    <mergeCell ref="C24:D24"/>
    <mergeCell ref="J10:K11"/>
    <mergeCell ref="L15:M15"/>
    <mergeCell ref="C15:G15"/>
    <mergeCell ref="H17:I17"/>
    <mergeCell ref="C16:G16"/>
    <mergeCell ref="C17:G17"/>
    <mergeCell ref="C18:G18"/>
    <mergeCell ref="H19:I19"/>
    <mergeCell ref="H20:I20"/>
    <mergeCell ref="H21:I21"/>
    <mergeCell ref="H16:I16"/>
    <mergeCell ref="L16:M16"/>
  </mergeCells>
  <phoneticPr fontId="0" type="noConversion"/>
  <dataValidations count="1">
    <dataValidation type="list" allowBlank="1" showInputMessage="1" sqref="C13:G21" xr:uid="{65CAB8E3-C5A0-4D98-BEFD-A28C72CC9AA1}">
      <formula1>$A$55:$A$75</formula1>
    </dataValidation>
  </dataValidations>
  <hyperlinks>
    <hyperlink ref="M2:M3" location="INHALT!A1" display="zurück zum Inhalt" xr:uid="{00000000-0004-0000-1200-000000000000}"/>
  </hyperlinks>
  <pageMargins left="0.78740157499999996" right="0.78740157499999996" top="0.984251969" bottom="0.984251969" header="0.4921259845" footer="0.4921259845"/>
  <pageSetup paperSize="9" scale="42" orientation="portrait" r:id="rId1"/>
  <headerFooter alignWithMargins="0"/>
  <rowBreaks count="1" manualBreakCount="1">
    <brk id="50"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theme="6"/>
    <pageSetUpPr fitToPage="1"/>
  </sheetPr>
  <dimension ref="A1:F17"/>
  <sheetViews>
    <sheetView showGridLines="0" zoomScaleNormal="100" zoomScaleSheetLayoutView="50" workbookViewId="0">
      <pane xSplit="2" ySplit="12" topLeftCell="C13" activePane="bottomRight" state="frozen"/>
      <selection pane="topRight" activeCell="H18" sqref="H18"/>
      <selection pane="bottomLeft" activeCell="H18" sqref="H18"/>
      <selection pane="bottomRight" activeCell="F37" sqref="F37"/>
    </sheetView>
  </sheetViews>
  <sheetFormatPr baseColWidth="10" defaultColWidth="11.453125" defaultRowHeight="12.5" x14ac:dyDescent="0.25"/>
  <cols>
    <col min="1" max="1" width="27.81640625" style="24" customWidth="1"/>
    <col min="2" max="2" width="18.54296875" style="24" customWidth="1"/>
    <col min="3" max="3" width="19.54296875" style="24" customWidth="1"/>
    <col min="4" max="4" width="27.453125" style="24" bestFit="1" customWidth="1"/>
    <col min="5" max="5" width="15.1796875" style="24" customWidth="1"/>
    <col min="6" max="6" width="14.54296875" style="24" customWidth="1"/>
    <col min="7" max="16384" width="11.453125" style="24"/>
  </cols>
  <sheetData>
    <row r="1" spans="1:6" ht="20" thickBot="1" x14ac:dyDescent="0.3">
      <c r="A1" s="16"/>
      <c r="B1" s="16"/>
      <c r="C1" s="64"/>
      <c r="D1" s="64"/>
      <c r="E1" s="64"/>
      <c r="F1" s="17"/>
    </row>
    <row r="2" spans="1:6" ht="22.5" customHeight="1" x14ac:dyDescent="0.25">
      <c r="A2" s="63" t="s">
        <v>194</v>
      </c>
      <c r="B2" s="16"/>
      <c r="C2" s="17"/>
      <c r="D2" s="17"/>
      <c r="E2" s="17"/>
      <c r="F2" s="499" t="s">
        <v>46</v>
      </c>
    </row>
    <row r="3" spans="1:6" ht="18" thickBot="1" x14ac:dyDescent="0.3">
      <c r="A3" s="16"/>
      <c r="B3" s="16"/>
      <c r="C3" s="18"/>
      <c r="D3" s="18"/>
      <c r="E3" s="18"/>
      <c r="F3" s="500"/>
    </row>
    <row r="4" spans="1:6" ht="13.5" x14ac:dyDescent="0.25">
      <c r="A4" s="19" t="s">
        <v>19</v>
      </c>
      <c r="B4" s="19"/>
      <c r="C4" s="20">
        <f>Stammdaten!B15</f>
        <v>0</v>
      </c>
      <c r="D4" s="20"/>
      <c r="E4" s="20"/>
      <c r="F4" s="17"/>
    </row>
    <row r="5" spans="1:6" ht="14" thickBot="1" x14ac:dyDescent="0.3">
      <c r="A5" s="43" t="s">
        <v>20</v>
      </c>
      <c r="B5" s="43"/>
      <c r="C5" s="23" t="str">
        <f>IF(Stammdaten!A12="","", Stammdaten!A12)</f>
        <v/>
      </c>
      <c r="D5" s="23"/>
      <c r="E5" s="23"/>
      <c r="F5" s="22"/>
    </row>
    <row r="6" spans="1:6" x14ac:dyDescent="0.25">
      <c r="A6" s="17"/>
      <c r="B6" s="17"/>
      <c r="C6" s="17"/>
      <c r="D6" s="17"/>
      <c r="E6" s="17"/>
    </row>
    <row r="7" spans="1:6" ht="13" thickBot="1" x14ac:dyDescent="0.3">
      <c r="A7" s="17"/>
      <c r="B7" s="17"/>
      <c r="C7" s="17"/>
      <c r="D7" s="17"/>
      <c r="E7" s="17"/>
    </row>
    <row r="8" spans="1:6" ht="27" x14ac:dyDescent="0.25">
      <c r="A8" s="546" t="s">
        <v>131</v>
      </c>
      <c r="B8" s="556" t="s">
        <v>132</v>
      </c>
      <c r="C8" s="556"/>
      <c r="D8" s="317" t="s">
        <v>63</v>
      </c>
      <c r="E8" s="318" t="s">
        <v>133</v>
      </c>
    </row>
    <row r="9" spans="1:6" ht="50.5" customHeight="1" thickBot="1" x14ac:dyDescent="0.3">
      <c r="A9" s="547"/>
      <c r="B9" s="583" t="str">
        <f>Stammdaten!$A$41</f>
        <v>zb. Die Allokation wurde auf Basis des Verhältnis des Umsatzes der Ausstellung zum Gesamtjahresumsatz der Organisation vorgenommen</v>
      </c>
      <c r="C9" s="583"/>
      <c r="D9" s="429" t="str">
        <f>Stammdaten!$B$41</f>
        <v>zb. ökonomische Allokation</v>
      </c>
      <c r="E9" s="430">
        <f>Stammdaten!$D$41</f>
        <v>1</v>
      </c>
    </row>
    <row r="10" spans="1:6" x14ac:dyDescent="0.25">
      <c r="A10" s="17"/>
      <c r="B10" s="17"/>
      <c r="C10" s="17"/>
      <c r="D10" s="17"/>
      <c r="E10" s="17"/>
    </row>
    <row r="11" spans="1:6" s="80" customFormat="1" ht="13.5" x14ac:dyDescent="0.25">
      <c r="A11" s="581" t="s">
        <v>135</v>
      </c>
      <c r="B11" s="582"/>
      <c r="C11" s="570" t="str">
        <f>Stammdaten!D26</f>
        <v>20xx</v>
      </c>
      <c r="D11" s="570"/>
      <c r="E11" s="570"/>
      <c r="F11" s="570"/>
    </row>
    <row r="12" spans="1:6" s="80" customFormat="1" ht="27.5" thickBot="1" x14ac:dyDescent="0.3">
      <c r="A12" s="121" t="s">
        <v>32</v>
      </c>
      <c r="B12" s="212" t="s">
        <v>104</v>
      </c>
      <c r="C12" s="348" t="s">
        <v>137</v>
      </c>
      <c r="D12" s="212" t="s">
        <v>63</v>
      </c>
      <c r="E12" s="212" t="s">
        <v>66</v>
      </c>
      <c r="F12" s="212" t="s">
        <v>138</v>
      </c>
    </row>
    <row r="13" spans="1:6" s="80" customFormat="1" ht="14.5" thickTop="1" thickBot="1" x14ac:dyDescent="0.3">
      <c r="A13" s="113" t="s">
        <v>195</v>
      </c>
      <c r="B13" s="114" t="s">
        <v>85</v>
      </c>
      <c r="C13" s="346"/>
      <c r="D13" s="233" t="str">
        <f>$D$9</f>
        <v>zb. ökonomische Allokation</v>
      </c>
      <c r="E13" s="233">
        <f>$E$9</f>
        <v>1</v>
      </c>
      <c r="F13" s="235">
        <f>C13*E13</f>
        <v>0</v>
      </c>
    </row>
    <row r="14" spans="1:6" s="80" customFormat="1" ht="14.5" thickTop="1" thickBot="1" x14ac:dyDescent="0.3">
      <c r="A14" s="113" t="s">
        <v>196</v>
      </c>
      <c r="B14" s="114" t="s">
        <v>85</v>
      </c>
      <c r="C14" s="346"/>
      <c r="D14" s="233" t="str">
        <f>$D$9</f>
        <v>zb. ökonomische Allokation</v>
      </c>
      <c r="E14" s="233">
        <f>$E$9</f>
        <v>1</v>
      </c>
      <c r="F14" s="235">
        <f>C14*E14</f>
        <v>0</v>
      </c>
    </row>
    <row r="15" spans="1:6" s="80" customFormat="1" ht="14" thickTop="1" x14ac:dyDescent="0.25">
      <c r="A15" s="71"/>
      <c r="B15" s="44"/>
      <c r="C15" s="119"/>
      <c r="D15" s="119"/>
      <c r="E15" s="119"/>
      <c r="F15" s="119"/>
    </row>
    <row r="16" spans="1:6" s="80" customFormat="1" ht="13.5" x14ac:dyDescent="0.25">
      <c r="A16" s="71"/>
      <c r="B16" s="44"/>
      <c r="C16" s="119"/>
      <c r="D16" s="119"/>
      <c r="E16" s="119"/>
      <c r="F16" s="119"/>
    </row>
    <row r="17" spans="1:6" s="80" customFormat="1" ht="13.5" x14ac:dyDescent="0.25">
      <c r="A17" s="71"/>
      <c r="B17" s="44"/>
      <c r="C17" s="119"/>
      <c r="D17" s="119"/>
      <c r="E17" s="119"/>
      <c r="F17" s="119"/>
    </row>
  </sheetData>
  <mergeCells count="6">
    <mergeCell ref="A11:B11"/>
    <mergeCell ref="F2:F3"/>
    <mergeCell ref="C11:F11"/>
    <mergeCell ref="B8:C8"/>
    <mergeCell ref="B9:C9"/>
    <mergeCell ref="A8:A9"/>
  </mergeCells>
  <phoneticPr fontId="0" type="noConversion"/>
  <hyperlinks>
    <hyperlink ref="F2:F3" location="INHALT!A1" display="zurück zum Inhalt" xr:uid="{00000000-0004-0000-0600-000000000000}"/>
  </hyperlinks>
  <printOptions horizontalCentered="1"/>
  <pageMargins left="0.78740157480314965" right="0.78740157480314965" top="0.98425196850393704" bottom="0.98425196850393704" header="0.51181102362204722" footer="0.51181102362204722"/>
  <pageSetup paperSize="9" scale="59" orientation="landscape" r:id="rId1"/>
  <headerFooter alignWithMargins="0">
    <oddFooter>Seite &amp;P von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tabColor theme="6"/>
  </sheetPr>
  <dimension ref="A1:P37"/>
  <sheetViews>
    <sheetView showGridLines="0" zoomScale="90" zoomScaleNormal="90" zoomScaleSheetLayoutView="50" workbookViewId="0">
      <selection activeCell="G49" sqref="G49"/>
    </sheetView>
  </sheetViews>
  <sheetFormatPr baseColWidth="10" defaultColWidth="11.453125" defaultRowHeight="12.5" x14ac:dyDescent="0.25"/>
  <cols>
    <col min="1" max="1" width="26.453125" style="24" customWidth="1"/>
    <col min="2" max="2" width="26.81640625" style="24" customWidth="1"/>
    <col min="3" max="3" width="15.453125" style="24" customWidth="1"/>
    <col min="4" max="4" width="16.1796875" style="24" customWidth="1"/>
    <col min="5" max="5" width="27.453125" style="24" bestFit="1" customWidth="1"/>
    <col min="6" max="6" width="12.1796875" style="24" customWidth="1"/>
    <col min="7" max="7" width="20.453125" style="24" bestFit="1" customWidth="1"/>
    <col min="8" max="14" width="15.54296875" style="24" customWidth="1"/>
    <col min="15" max="15" width="10.54296875" style="24" customWidth="1"/>
    <col min="16" max="16" width="13.1796875" style="24" customWidth="1"/>
    <col min="17" max="16384" width="11.453125" style="24"/>
  </cols>
  <sheetData>
    <row r="1" spans="1:16" ht="13.5" x14ac:dyDescent="0.25">
      <c r="A1" s="16"/>
      <c r="B1" s="16"/>
      <c r="C1" s="16"/>
      <c r="D1" s="16"/>
      <c r="E1" s="16"/>
      <c r="F1" s="16"/>
      <c r="G1" s="16"/>
      <c r="H1" s="16"/>
      <c r="I1" s="16"/>
      <c r="J1" s="17"/>
      <c r="K1" s="17"/>
      <c r="L1" s="17"/>
      <c r="M1" s="17"/>
      <c r="N1" s="17"/>
      <c r="O1" s="17"/>
      <c r="P1" s="17"/>
    </row>
    <row r="2" spans="1:16" ht="22.5" customHeight="1" thickBot="1" x14ac:dyDescent="0.3">
      <c r="A2" s="63" t="s">
        <v>197</v>
      </c>
      <c r="B2" s="16"/>
      <c r="C2" s="17"/>
      <c r="D2" s="17"/>
      <c r="E2" s="17"/>
      <c r="F2" s="17"/>
      <c r="G2" s="17"/>
      <c r="H2" s="17"/>
      <c r="I2" s="17"/>
      <c r="J2" s="17"/>
    </row>
    <row r="3" spans="1:16" ht="17.5" x14ac:dyDescent="0.25">
      <c r="A3" s="16"/>
      <c r="B3" s="16"/>
      <c r="C3" s="18"/>
      <c r="D3" s="18"/>
      <c r="E3" s="18"/>
      <c r="F3" s="18"/>
      <c r="G3" s="499" t="s">
        <v>46</v>
      </c>
      <c r="I3" s="17"/>
      <c r="J3" s="17"/>
    </row>
    <row r="4" spans="1:16" ht="14" thickBot="1" x14ac:dyDescent="0.3">
      <c r="A4" s="19" t="s">
        <v>19</v>
      </c>
      <c r="B4" s="19"/>
      <c r="C4" s="20">
        <f>Stammdaten!B15</f>
        <v>0</v>
      </c>
      <c r="D4" s="20"/>
      <c r="E4" s="20"/>
      <c r="F4" s="17"/>
      <c r="G4" s="500"/>
      <c r="I4" s="17"/>
      <c r="J4" s="17"/>
    </row>
    <row r="5" spans="1:16" ht="14" thickBot="1" x14ac:dyDescent="0.3">
      <c r="A5" s="43" t="s">
        <v>20</v>
      </c>
      <c r="B5" s="43"/>
      <c r="C5" s="23" t="str">
        <f>IF(Stammdaten!A12="","", Stammdaten!A12)</f>
        <v/>
      </c>
      <c r="D5" s="23"/>
      <c r="E5" s="23"/>
      <c r="F5" s="22"/>
      <c r="G5" s="22"/>
      <c r="H5" s="17"/>
      <c r="I5" s="17"/>
      <c r="J5" s="17"/>
    </row>
    <row r="6" spans="1:16" ht="13.5" x14ac:dyDescent="0.25">
      <c r="A6" s="19"/>
      <c r="B6" s="19"/>
      <c r="C6" s="45"/>
      <c r="D6" s="45"/>
      <c r="E6" s="45"/>
      <c r="F6" s="17"/>
      <c r="G6" s="17"/>
      <c r="H6" s="17"/>
      <c r="I6" s="17"/>
      <c r="J6" s="17"/>
    </row>
    <row r="7" spans="1:16" ht="13.5" x14ac:dyDescent="0.25">
      <c r="A7" s="19"/>
      <c r="B7" s="19"/>
      <c r="C7" s="45"/>
      <c r="D7" s="45"/>
      <c r="E7" s="45"/>
      <c r="F7" s="17"/>
      <c r="G7" s="16"/>
      <c r="H7" s="16"/>
      <c r="I7" s="16"/>
      <c r="J7" s="16"/>
      <c r="K7" s="16"/>
      <c r="L7" s="17"/>
      <c r="M7" s="17"/>
      <c r="N7" s="17"/>
      <c r="O7" s="17"/>
      <c r="P7" s="17"/>
    </row>
    <row r="8" spans="1:16" s="80" customFormat="1" ht="13.5" x14ac:dyDescent="0.25">
      <c r="A8" s="279" t="s">
        <v>198</v>
      </c>
      <c r="B8" s="46"/>
      <c r="C8" s="47"/>
      <c r="D8" s="47"/>
      <c r="E8" s="47"/>
      <c r="F8" s="48"/>
      <c r="G8" s="275"/>
      <c r="H8" s="53"/>
      <c r="I8" s="53"/>
      <c r="J8" s="53"/>
      <c r="K8" s="53"/>
      <c r="L8" s="50"/>
      <c r="M8" s="50"/>
      <c r="N8" s="50"/>
      <c r="O8" s="122"/>
      <c r="P8" s="122"/>
    </row>
    <row r="9" spans="1:16" s="80" customFormat="1" ht="13.5" x14ac:dyDescent="0.25">
      <c r="A9" s="586" t="s">
        <v>199</v>
      </c>
      <c r="B9" s="587"/>
      <c r="C9" s="587"/>
      <c r="D9" s="587"/>
      <c r="E9" s="587"/>
      <c r="F9" s="587"/>
      <c r="G9" s="588"/>
      <c r="H9" s="276"/>
      <c r="I9" s="276"/>
      <c r="J9" s="276"/>
      <c r="K9" s="276"/>
      <c r="L9" s="50"/>
      <c r="M9" s="50"/>
      <c r="N9" s="50"/>
      <c r="O9" s="122"/>
      <c r="P9" s="122"/>
    </row>
    <row r="10" spans="1:16" s="80" customFormat="1" ht="25.75" customHeight="1" x14ac:dyDescent="0.25">
      <c r="A10" s="589" t="s">
        <v>200</v>
      </c>
      <c r="B10" s="590"/>
      <c r="C10" s="590"/>
      <c r="D10" s="590"/>
      <c r="E10" s="590"/>
      <c r="F10" s="590"/>
      <c r="G10" s="591"/>
      <c r="H10" s="53"/>
      <c r="I10" s="584"/>
      <c r="J10" s="584"/>
      <c r="K10" s="584"/>
      <c r="L10" s="60"/>
      <c r="M10" s="82"/>
      <c r="N10" s="50"/>
      <c r="O10" s="122"/>
      <c r="P10" s="122"/>
    </row>
    <row r="11" spans="1:16" s="80" customFormat="1" ht="13.4" customHeight="1" x14ac:dyDescent="0.25">
      <c r="A11" s="592" t="s">
        <v>201</v>
      </c>
      <c r="B11" s="593"/>
      <c r="C11" s="593"/>
      <c r="D11" s="593"/>
      <c r="E11" s="593"/>
      <c r="F11" s="593"/>
      <c r="G11" s="594"/>
      <c r="H11" s="53"/>
      <c r="I11" s="584"/>
      <c r="J11" s="585"/>
      <c r="K11" s="585"/>
      <c r="L11" s="71"/>
      <c r="M11" s="34"/>
      <c r="N11" s="50"/>
      <c r="O11" s="122"/>
      <c r="P11" s="122"/>
    </row>
    <row r="12" spans="1:16" s="80" customFormat="1" ht="13.4" customHeight="1" thickBot="1" x14ac:dyDescent="0.3">
      <c r="A12" s="324"/>
      <c r="B12" s="324"/>
      <c r="C12" s="324"/>
      <c r="D12" s="324"/>
      <c r="E12" s="324"/>
      <c r="F12" s="324"/>
      <c r="G12" s="324"/>
      <c r="H12" s="53"/>
      <c r="I12" s="14"/>
      <c r="J12" s="325"/>
      <c r="K12" s="325"/>
      <c r="L12" s="71"/>
      <c r="M12" s="34"/>
      <c r="N12" s="50"/>
      <c r="O12" s="122"/>
      <c r="P12" s="122"/>
    </row>
    <row r="13" spans="1:16" s="80" customFormat="1" ht="27" customHeight="1" x14ac:dyDescent="0.25">
      <c r="B13" s="546" t="s">
        <v>131</v>
      </c>
      <c r="C13" s="548" t="s">
        <v>132</v>
      </c>
      <c r="D13" s="549"/>
      <c r="E13" s="317" t="s">
        <v>63</v>
      </c>
      <c r="F13" s="318" t="s">
        <v>133</v>
      </c>
      <c r="G13" s="324"/>
      <c r="H13" s="53"/>
      <c r="I13" s="14"/>
      <c r="J13" s="325"/>
      <c r="K13" s="325"/>
      <c r="L13" s="71"/>
      <c r="M13" s="34"/>
      <c r="N13" s="50"/>
      <c r="O13" s="122"/>
      <c r="P13" s="122"/>
    </row>
    <row r="14" spans="1:16" s="80" customFormat="1" ht="65.5" customHeight="1" thickBot="1" x14ac:dyDescent="0.3">
      <c r="B14" s="547"/>
      <c r="C14" s="550" t="str">
        <f>Stammdaten!$A$41</f>
        <v>zb. Die Allokation wurde auf Basis des Verhältnis des Umsatzes der Ausstellung zum Gesamtjahresumsatz der Organisation vorgenommen</v>
      </c>
      <c r="D14" s="551"/>
      <c r="E14" s="429" t="str">
        <f>Stammdaten!$B$41</f>
        <v>zb. ökonomische Allokation</v>
      </c>
      <c r="F14" s="430">
        <f>Stammdaten!$D$41</f>
        <v>1</v>
      </c>
      <c r="G14" s="324"/>
      <c r="H14" s="53"/>
      <c r="I14" s="14"/>
      <c r="J14" s="325"/>
      <c r="K14" s="325"/>
      <c r="L14" s="71"/>
      <c r="M14" s="34"/>
      <c r="N14" s="50"/>
      <c r="O14" s="122"/>
      <c r="P14" s="122"/>
    </row>
    <row r="15" spans="1:16" s="80" customFormat="1" ht="14" thickBot="1" x14ac:dyDescent="0.3">
      <c r="A15" s="53"/>
      <c r="B15" s="51"/>
      <c r="C15" s="52"/>
      <c r="D15" s="52"/>
      <c r="E15" s="52"/>
      <c r="F15" s="50"/>
      <c r="G15" s="53"/>
      <c r="H15" s="53"/>
      <c r="I15" s="53"/>
      <c r="J15" s="53"/>
      <c r="K15" s="53"/>
      <c r="L15" s="50"/>
      <c r="M15" s="50"/>
      <c r="N15" s="50"/>
      <c r="O15" s="122"/>
      <c r="P15" s="122"/>
    </row>
    <row r="16" spans="1:16" s="80" customFormat="1" ht="38.5" customHeight="1" thickBot="1" x14ac:dyDescent="0.3">
      <c r="A16" s="541" t="s">
        <v>135</v>
      </c>
      <c r="B16" s="542"/>
      <c r="C16" s="542"/>
      <c r="D16" s="595" t="str">
        <f>Stammdaten!D26</f>
        <v>20xx</v>
      </c>
      <c r="E16" s="596"/>
      <c r="F16" s="596"/>
      <c r="G16" s="597"/>
      <c r="H16" s="50"/>
      <c r="I16" s="50"/>
      <c r="J16" s="122"/>
      <c r="K16" s="122"/>
    </row>
    <row r="17" spans="1:16" s="80" customFormat="1" ht="27" x14ac:dyDescent="0.25">
      <c r="A17" s="220" t="s">
        <v>202</v>
      </c>
      <c r="B17" s="220" t="s">
        <v>203</v>
      </c>
      <c r="C17" s="212" t="s">
        <v>104</v>
      </c>
      <c r="D17" s="212" t="s">
        <v>137</v>
      </c>
      <c r="E17" s="212" t="s">
        <v>63</v>
      </c>
      <c r="F17" s="212" t="s">
        <v>66</v>
      </c>
      <c r="G17" s="220" t="s">
        <v>138</v>
      </c>
      <c r="H17" s="50"/>
      <c r="I17" s="50"/>
      <c r="J17" s="122"/>
      <c r="K17" s="122"/>
    </row>
    <row r="18" spans="1:16" s="80" customFormat="1" ht="13.5" x14ac:dyDescent="0.25">
      <c r="A18" s="213"/>
      <c r="B18" s="214"/>
      <c r="C18" s="281" t="s">
        <v>204</v>
      </c>
      <c r="D18" s="232"/>
      <c r="E18" s="233" t="str">
        <f>$E$14</f>
        <v>zb. ökonomische Allokation</v>
      </c>
      <c r="F18" s="323">
        <f>$F$14</f>
        <v>1</v>
      </c>
      <c r="G18" s="233">
        <f t="shared" ref="G18:G28" si="0">D18*F18</f>
        <v>0</v>
      </c>
      <c r="H18" s="50"/>
      <c r="I18" s="50"/>
      <c r="J18" s="122"/>
      <c r="K18" s="122"/>
    </row>
    <row r="19" spans="1:16" s="80" customFormat="1" ht="13.5" x14ac:dyDescent="0.25">
      <c r="A19" s="125"/>
      <c r="B19" s="214"/>
      <c r="C19" s="281" t="s">
        <v>204</v>
      </c>
      <c r="D19" s="232"/>
      <c r="E19" s="233" t="str">
        <f t="shared" ref="E19:E28" si="1">$E$14</f>
        <v>zb. ökonomische Allokation</v>
      </c>
      <c r="F19" s="323">
        <f t="shared" ref="F19:F28" si="2">$F$14</f>
        <v>1</v>
      </c>
      <c r="G19" s="233">
        <f t="shared" si="0"/>
        <v>0</v>
      </c>
      <c r="H19" s="50"/>
      <c r="I19" s="50"/>
      <c r="J19" s="122"/>
      <c r="K19" s="122"/>
    </row>
    <row r="20" spans="1:16" s="80" customFormat="1" ht="13.5" x14ac:dyDescent="0.25">
      <c r="A20" s="125"/>
      <c r="B20" s="214"/>
      <c r="C20" s="281" t="s">
        <v>204</v>
      </c>
      <c r="D20" s="232"/>
      <c r="E20" s="233" t="str">
        <f t="shared" si="1"/>
        <v>zb. ökonomische Allokation</v>
      </c>
      <c r="F20" s="323">
        <f t="shared" si="2"/>
        <v>1</v>
      </c>
      <c r="G20" s="233">
        <f t="shared" si="0"/>
        <v>0</v>
      </c>
      <c r="H20" s="50"/>
      <c r="I20" s="50"/>
      <c r="J20" s="122"/>
      <c r="K20" s="122"/>
    </row>
    <row r="21" spans="1:16" s="80" customFormat="1" ht="13.5" x14ac:dyDescent="0.25">
      <c r="A21" s="125"/>
      <c r="B21" s="214"/>
      <c r="C21" s="281" t="s">
        <v>204</v>
      </c>
      <c r="D21" s="232"/>
      <c r="E21" s="233" t="str">
        <f t="shared" si="1"/>
        <v>zb. ökonomische Allokation</v>
      </c>
      <c r="F21" s="323">
        <f t="shared" si="2"/>
        <v>1</v>
      </c>
      <c r="G21" s="233">
        <f t="shared" si="0"/>
        <v>0</v>
      </c>
      <c r="H21" s="50"/>
      <c r="I21" s="50"/>
      <c r="J21" s="122"/>
      <c r="K21" s="122"/>
    </row>
    <row r="22" spans="1:16" s="80" customFormat="1" ht="13.5" x14ac:dyDescent="0.25">
      <c r="A22" s="125"/>
      <c r="B22" s="214"/>
      <c r="C22" s="281" t="s">
        <v>204</v>
      </c>
      <c r="D22" s="232"/>
      <c r="E22" s="233" t="str">
        <f t="shared" si="1"/>
        <v>zb. ökonomische Allokation</v>
      </c>
      <c r="F22" s="323">
        <f t="shared" si="2"/>
        <v>1</v>
      </c>
      <c r="G22" s="233">
        <f t="shared" si="0"/>
        <v>0</v>
      </c>
      <c r="H22" s="50"/>
      <c r="I22" s="50"/>
      <c r="J22" s="122"/>
      <c r="K22" s="122"/>
    </row>
    <row r="23" spans="1:16" s="80" customFormat="1" ht="13.5" x14ac:dyDescent="0.25">
      <c r="A23" s="125"/>
      <c r="B23" s="214"/>
      <c r="C23" s="281" t="s">
        <v>204</v>
      </c>
      <c r="D23" s="232"/>
      <c r="E23" s="233" t="str">
        <f t="shared" si="1"/>
        <v>zb. ökonomische Allokation</v>
      </c>
      <c r="F23" s="323">
        <f t="shared" si="2"/>
        <v>1</v>
      </c>
      <c r="G23" s="233">
        <f t="shared" si="0"/>
        <v>0</v>
      </c>
      <c r="H23" s="50"/>
      <c r="I23" s="50"/>
      <c r="J23" s="122"/>
      <c r="K23" s="122"/>
    </row>
    <row r="24" spans="1:16" s="80" customFormat="1" ht="13.5" x14ac:dyDescent="0.25">
      <c r="A24" s="125"/>
      <c r="B24" s="214"/>
      <c r="C24" s="281" t="s">
        <v>204</v>
      </c>
      <c r="D24" s="232"/>
      <c r="E24" s="233" t="str">
        <f t="shared" si="1"/>
        <v>zb. ökonomische Allokation</v>
      </c>
      <c r="F24" s="323">
        <f t="shared" si="2"/>
        <v>1</v>
      </c>
      <c r="G24" s="233">
        <f t="shared" si="0"/>
        <v>0</v>
      </c>
      <c r="H24" s="50"/>
      <c r="I24" s="50"/>
      <c r="J24" s="122"/>
      <c r="K24" s="122"/>
    </row>
    <row r="25" spans="1:16" s="80" customFormat="1" ht="13.5" x14ac:dyDescent="0.25">
      <c r="A25" s="125"/>
      <c r="B25" s="214"/>
      <c r="C25" s="281" t="s">
        <v>204</v>
      </c>
      <c r="D25" s="232"/>
      <c r="E25" s="233" t="str">
        <f t="shared" si="1"/>
        <v>zb. ökonomische Allokation</v>
      </c>
      <c r="F25" s="323">
        <f t="shared" si="2"/>
        <v>1</v>
      </c>
      <c r="G25" s="233">
        <f t="shared" si="0"/>
        <v>0</v>
      </c>
      <c r="H25" s="50"/>
      <c r="I25" s="50"/>
      <c r="J25" s="122"/>
      <c r="K25" s="122"/>
    </row>
    <row r="26" spans="1:16" s="80" customFormat="1" ht="13.5" x14ac:dyDescent="0.25">
      <c r="A26" s="125"/>
      <c r="B26" s="214"/>
      <c r="C26" s="281" t="s">
        <v>204</v>
      </c>
      <c r="D26" s="232"/>
      <c r="E26" s="233" t="str">
        <f t="shared" si="1"/>
        <v>zb. ökonomische Allokation</v>
      </c>
      <c r="F26" s="323">
        <f t="shared" si="2"/>
        <v>1</v>
      </c>
      <c r="G26" s="233">
        <f t="shared" si="0"/>
        <v>0</v>
      </c>
      <c r="H26" s="50"/>
      <c r="I26" s="50"/>
      <c r="J26" s="122"/>
      <c r="K26" s="122"/>
    </row>
    <row r="27" spans="1:16" s="80" customFormat="1" ht="13.5" x14ac:dyDescent="0.25">
      <c r="A27" s="125"/>
      <c r="B27" s="214"/>
      <c r="C27" s="281" t="s">
        <v>204</v>
      </c>
      <c r="D27" s="232"/>
      <c r="E27" s="233" t="str">
        <f t="shared" si="1"/>
        <v>zb. ökonomische Allokation</v>
      </c>
      <c r="F27" s="323">
        <f t="shared" si="2"/>
        <v>1</v>
      </c>
      <c r="G27" s="233">
        <f t="shared" si="0"/>
        <v>0</v>
      </c>
      <c r="H27" s="50"/>
      <c r="I27" s="50"/>
      <c r="J27" s="122"/>
      <c r="K27" s="122"/>
    </row>
    <row r="28" spans="1:16" s="80" customFormat="1" ht="13.5" x14ac:dyDescent="0.25">
      <c r="A28" s="125"/>
      <c r="B28" s="214"/>
      <c r="C28" s="281" t="s">
        <v>204</v>
      </c>
      <c r="D28" s="232"/>
      <c r="E28" s="233" t="str">
        <f t="shared" si="1"/>
        <v>zb. ökonomische Allokation</v>
      </c>
      <c r="F28" s="323">
        <f t="shared" si="2"/>
        <v>1</v>
      </c>
      <c r="G28" s="233">
        <f t="shared" si="0"/>
        <v>0</v>
      </c>
      <c r="H28" s="50"/>
      <c r="I28" s="50"/>
      <c r="J28" s="122"/>
      <c r="K28" s="122"/>
    </row>
    <row r="29" spans="1:16" s="80" customFormat="1" ht="13.5" x14ac:dyDescent="0.25">
      <c r="A29" s="53"/>
      <c r="B29" s="51"/>
      <c r="C29" s="52"/>
      <c r="D29" s="52"/>
      <c r="E29" s="52"/>
      <c r="F29" s="50"/>
      <c r="G29" s="320"/>
      <c r="H29" s="53"/>
      <c r="I29" s="53"/>
      <c r="J29" s="53"/>
      <c r="K29" s="53"/>
      <c r="L29" s="50"/>
      <c r="M29" s="50"/>
      <c r="N29" s="50"/>
      <c r="O29" s="122"/>
      <c r="P29" s="122"/>
    </row>
    <row r="30" spans="1:16" s="80" customFormat="1" x14ac:dyDescent="0.25"/>
    <row r="31" spans="1:16" s="80" customFormat="1" ht="25" customHeight="1" x14ac:dyDescent="0.25">
      <c r="A31" s="2"/>
      <c r="B31" s="2"/>
      <c r="C31" s="158"/>
      <c r="D31" s="147" t="str">
        <f>Stammdaten!D26</f>
        <v>20xx</v>
      </c>
      <c r="E31" s="60"/>
      <c r="G31" s="60"/>
    </row>
    <row r="32" spans="1:16" s="80" customFormat="1" ht="25.75" customHeight="1" thickBot="1" x14ac:dyDescent="0.3">
      <c r="A32" s="120" t="s">
        <v>202</v>
      </c>
      <c r="B32" s="221"/>
      <c r="C32" s="212" t="s">
        <v>104</v>
      </c>
      <c r="D32" s="282" t="s">
        <v>205</v>
      </c>
      <c r="E32" s="144"/>
      <c r="G32" s="144"/>
    </row>
    <row r="33" spans="1:9" s="80" customFormat="1" ht="23.15" customHeight="1" thickTop="1" thickBot="1" x14ac:dyDescent="0.3">
      <c r="A33" s="219" t="s">
        <v>206</v>
      </c>
      <c r="B33" s="222"/>
      <c r="C33" s="214" t="s">
        <v>204</v>
      </c>
      <c r="D33" s="418">
        <f>SUMIF($B$18:$B$28,$A33,G$18:G$28)</f>
        <v>0</v>
      </c>
      <c r="E33" s="50"/>
      <c r="G33" s="321"/>
      <c r="I33" s="72" t="s">
        <v>207</v>
      </c>
    </row>
    <row r="34" spans="1:9" s="80" customFormat="1" ht="23.15" customHeight="1" thickTop="1" thickBot="1" x14ac:dyDescent="0.3">
      <c r="A34" s="219" t="s">
        <v>208</v>
      </c>
      <c r="B34" s="222"/>
      <c r="C34" s="214" t="s">
        <v>204</v>
      </c>
      <c r="D34" s="418">
        <f>SUMIF($B$18:$B$28,$A34,G$18:G$28)</f>
        <v>0</v>
      </c>
      <c r="E34" s="50"/>
      <c r="G34" s="321"/>
    </row>
    <row r="35" spans="1:9" s="80" customFormat="1" ht="23.15" customHeight="1" thickTop="1" thickBot="1" x14ac:dyDescent="0.3">
      <c r="A35" s="200" t="s">
        <v>209</v>
      </c>
      <c r="B35" s="223"/>
      <c r="C35" s="214" t="s">
        <v>204</v>
      </c>
      <c r="D35" s="418">
        <f>SUMIF($B$18:$B$28,$A35,G$18:G$28)</f>
        <v>0</v>
      </c>
      <c r="E35" s="50"/>
      <c r="G35" s="321"/>
    </row>
    <row r="36" spans="1:9" s="80" customFormat="1" ht="25" customHeight="1" thickTop="1" x14ac:dyDescent="0.25">
      <c r="C36" s="126" t="s">
        <v>210</v>
      </c>
      <c r="D36" s="322">
        <f t="shared" ref="D36" si="3">SUM(D33:D35)</f>
        <v>0</v>
      </c>
      <c r="E36" s="50"/>
      <c r="G36" s="278"/>
    </row>
    <row r="37" spans="1:9" s="80" customFormat="1" ht="13.5" x14ac:dyDescent="0.25">
      <c r="C37" s="277"/>
      <c r="D37" s="277"/>
      <c r="E37" s="277"/>
      <c r="F37" s="278"/>
      <c r="G37" s="278"/>
    </row>
  </sheetData>
  <mergeCells count="12">
    <mergeCell ref="G3:G4"/>
    <mergeCell ref="A16:C16"/>
    <mergeCell ref="A9:G9"/>
    <mergeCell ref="A10:G10"/>
    <mergeCell ref="A11:G11"/>
    <mergeCell ref="D16:G16"/>
    <mergeCell ref="I10:I11"/>
    <mergeCell ref="J10:K10"/>
    <mergeCell ref="J11:K11"/>
    <mergeCell ref="B13:B14"/>
    <mergeCell ref="C13:D13"/>
    <mergeCell ref="C14:D14"/>
  </mergeCells>
  <phoneticPr fontId="0" type="noConversion"/>
  <conditionalFormatting sqref="A16">
    <cfRule type="expression" dxfId="9" priority="10" stopIfTrue="1">
      <formula>IF(#REF!="g. A.",1,0)</formula>
    </cfRule>
  </conditionalFormatting>
  <conditionalFormatting sqref="A19:A22">
    <cfRule type="expression" dxfId="8" priority="8" stopIfTrue="1">
      <formula>IF(#REF!="g. A.",1,0)</formula>
    </cfRule>
  </conditionalFormatting>
  <conditionalFormatting sqref="A23">
    <cfRule type="expression" dxfId="7" priority="9" stopIfTrue="1">
      <formula>IF(#REF!="g. A.",1,0)</formula>
    </cfRule>
  </conditionalFormatting>
  <conditionalFormatting sqref="A24:A28">
    <cfRule type="expression" dxfId="6" priority="6" stopIfTrue="1">
      <formula>IF(#REF!="g. A.",1,0)</formula>
    </cfRule>
  </conditionalFormatting>
  <conditionalFormatting sqref="A35:B35">
    <cfRule type="expression" dxfId="5" priority="13" stopIfTrue="1">
      <formula>IF(#REF!="g. A.",1,0)</formula>
    </cfRule>
  </conditionalFormatting>
  <conditionalFormatting sqref="A31:E31">
    <cfRule type="expression" dxfId="4" priority="11" stopIfTrue="1">
      <formula>IF(#REF!="g. A.",1,0)</formula>
    </cfRule>
  </conditionalFormatting>
  <dataValidations xWindow="181" yWindow="616" count="1">
    <dataValidation type="list" allowBlank="1" showInputMessage="1" showErrorMessage="1" sqref="B18:B28 E37 C33:C37 D37" xr:uid="{D5175D1C-6F0E-4CFE-9F71-A94A6D8286E0}">
      <formula1>"Recycling, Thermische Verwertung, Deponie"</formula1>
    </dataValidation>
  </dataValidations>
  <hyperlinks>
    <hyperlink ref="G3" location="INHALT!A1" display="zurück zum Inhalt" xr:uid="{00000000-0004-0000-0700-000000000000}"/>
  </hyperlinks>
  <printOptions horizontalCentered="1"/>
  <pageMargins left="0.78740157480314965" right="0.78740157480314965" top="0.98425196850393704" bottom="0.98425196850393704" header="0.51181102362204722" footer="0.51181102362204722"/>
  <pageSetup paperSize="9" scale="50" fitToWidth="3" orientation="landscape" r:id="rId1"/>
  <headerFooter alignWithMargins="0">
    <oddFooter>Seite &amp;P von &amp;N</oddFooter>
  </headerFooter>
  <colBreaks count="1" manualBreakCount="1">
    <brk id="12" max="54"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tabColor theme="6"/>
    <pageSetUpPr fitToPage="1"/>
  </sheetPr>
  <dimension ref="A1:AJ38"/>
  <sheetViews>
    <sheetView showGridLines="0" zoomScaleNormal="100" workbookViewId="0">
      <selection activeCell="G42" sqref="G42"/>
    </sheetView>
  </sheetViews>
  <sheetFormatPr baseColWidth="10" defaultColWidth="11.453125" defaultRowHeight="12.5" x14ac:dyDescent="0.25"/>
  <cols>
    <col min="1" max="1" width="11.54296875" bestFit="1" customWidth="1"/>
    <col min="2" max="2" width="32.81640625" customWidth="1"/>
    <col min="3" max="3" width="14.81640625" customWidth="1"/>
    <col min="4" max="4" width="16.453125" customWidth="1"/>
    <col min="5" max="5" width="27.453125" bestFit="1" customWidth="1"/>
    <col min="6" max="6" width="13.1796875" customWidth="1"/>
    <col min="7" max="30" width="15.54296875" customWidth="1"/>
  </cols>
  <sheetData>
    <row r="1" spans="1:34" ht="13.5" x14ac:dyDescent="0.3">
      <c r="A1" s="5"/>
      <c r="B1" s="5"/>
      <c r="C1" s="5"/>
      <c r="D1" s="5"/>
      <c r="E1" s="5"/>
      <c r="F1" s="5"/>
      <c r="G1" s="5"/>
      <c r="H1" s="7"/>
    </row>
    <row r="2" spans="1:34" ht="23.5" thickBot="1" x14ac:dyDescent="0.5">
      <c r="A2" s="610" t="s">
        <v>211</v>
      </c>
      <c r="B2" s="610"/>
      <c r="C2" s="610"/>
      <c r="D2" s="309"/>
      <c r="E2" s="309"/>
      <c r="F2" s="309"/>
      <c r="G2" s="7"/>
      <c r="AA2" s="73"/>
      <c r="AB2" s="73"/>
      <c r="AC2" s="73"/>
      <c r="AD2" s="73"/>
      <c r="AE2" s="73"/>
      <c r="AF2" s="73"/>
      <c r="AG2" s="73"/>
    </row>
    <row r="3" spans="1:34" ht="13.5" x14ac:dyDescent="0.3">
      <c r="A3" s="5"/>
      <c r="B3" s="5"/>
      <c r="C3" s="5"/>
      <c r="D3" s="5"/>
      <c r="E3" s="5"/>
      <c r="F3" s="5"/>
      <c r="G3" s="5"/>
      <c r="H3" s="616" t="s">
        <v>46</v>
      </c>
      <c r="AA3" s="73"/>
      <c r="AB3" s="73"/>
      <c r="AC3" s="73"/>
      <c r="AD3" s="73"/>
      <c r="AE3" s="73"/>
      <c r="AF3" s="73"/>
      <c r="AG3" s="73"/>
    </row>
    <row r="4" spans="1:34" ht="14" thickBot="1" x14ac:dyDescent="0.35">
      <c r="A4" s="19" t="s">
        <v>19</v>
      </c>
      <c r="B4" s="3"/>
      <c r="C4" s="10">
        <f>Stammdaten!B15</f>
        <v>0</v>
      </c>
      <c r="D4" s="3"/>
      <c r="E4" s="3"/>
      <c r="F4" s="3"/>
      <c r="H4" s="617"/>
      <c r="AA4" s="73"/>
      <c r="AB4" s="73"/>
      <c r="AC4" s="73"/>
      <c r="AD4" s="73"/>
      <c r="AE4" s="73"/>
      <c r="AF4" s="73"/>
      <c r="AG4" s="73"/>
    </row>
    <row r="5" spans="1:34" ht="14" thickBot="1" x14ac:dyDescent="0.3">
      <c r="A5" s="43" t="s">
        <v>20</v>
      </c>
      <c r="B5" s="9"/>
      <c r="C5" s="9"/>
      <c r="D5" s="9"/>
      <c r="E5" s="9"/>
      <c r="F5" s="9"/>
      <c r="G5" s="23" t="str">
        <f>IF(Stammdaten!A12="","", Stammdaten!A12)</f>
        <v/>
      </c>
      <c r="H5" s="9"/>
      <c r="AA5" s="73"/>
      <c r="AB5" s="73"/>
      <c r="AC5" s="73"/>
      <c r="AD5" s="73"/>
      <c r="AE5" s="73"/>
      <c r="AF5" s="73"/>
      <c r="AG5" s="73"/>
    </row>
    <row r="6" spans="1:34" x14ac:dyDescent="0.25">
      <c r="AA6" s="73"/>
      <c r="AB6" s="73"/>
      <c r="AC6" s="73"/>
      <c r="AD6" s="73"/>
      <c r="AE6" s="73"/>
      <c r="AF6" s="73"/>
      <c r="AG6" s="73"/>
    </row>
    <row r="7" spans="1:34" x14ac:dyDescent="0.25">
      <c r="AB7" s="73"/>
      <c r="AC7" s="73"/>
      <c r="AD7" s="73"/>
      <c r="AE7" s="73"/>
      <c r="AF7" s="73"/>
      <c r="AG7" s="73"/>
      <c r="AH7" s="73"/>
    </row>
    <row r="8" spans="1:34" s="73" customFormat="1" ht="13.5" x14ac:dyDescent="0.25">
      <c r="A8" s="134" t="s">
        <v>161</v>
      </c>
      <c r="B8" s="135"/>
      <c r="C8" s="136"/>
      <c r="D8" s="136"/>
      <c r="E8" s="136"/>
      <c r="F8" s="136"/>
      <c r="G8" s="136"/>
      <c r="H8" s="210"/>
    </row>
    <row r="9" spans="1:34" s="73" customFormat="1" ht="13.5" x14ac:dyDescent="0.3">
      <c r="A9" s="598" t="s">
        <v>212</v>
      </c>
      <c r="B9" s="599"/>
      <c r="C9" s="599"/>
      <c r="D9" s="599"/>
      <c r="E9" s="599"/>
      <c r="F9" s="599"/>
      <c r="G9" s="599"/>
      <c r="H9" s="228"/>
      <c r="I9" s="138"/>
      <c r="J9" s="138"/>
      <c r="K9" s="138"/>
      <c r="L9" s="138"/>
      <c r="M9" s="138"/>
      <c r="N9" s="138"/>
      <c r="O9" s="138"/>
      <c r="P9" s="138"/>
      <c r="Q9" s="138"/>
      <c r="R9" s="138"/>
      <c r="S9" s="138"/>
      <c r="T9" s="138"/>
      <c r="U9" s="138"/>
      <c r="V9" s="138"/>
      <c r="W9" s="138"/>
      <c r="X9" s="138"/>
      <c r="Y9" s="138"/>
      <c r="Z9" s="138"/>
      <c r="AA9" s="138"/>
    </row>
    <row r="10" spans="1:34" s="73" customFormat="1" ht="13.5" x14ac:dyDescent="0.3">
      <c r="A10" s="598" t="s">
        <v>213</v>
      </c>
      <c r="B10" s="599"/>
      <c r="C10" s="599"/>
      <c r="D10" s="599"/>
      <c r="E10" s="599"/>
      <c r="F10" s="599"/>
      <c r="G10" s="599"/>
      <c r="H10" s="615"/>
      <c r="I10" s="138"/>
      <c r="J10" s="138"/>
      <c r="K10" s="138"/>
      <c r="L10" s="138"/>
      <c r="M10" s="138"/>
      <c r="N10" s="138"/>
      <c r="O10" s="138"/>
      <c r="P10" s="138"/>
      <c r="Q10" s="138"/>
      <c r="R10" s="138"/>
      <c r="S10" s="138"/>
      <c r="T10" s="138"/>
      <c r="U10" s="138"/>
      <c r="V10" s="138"/>
      <c r="W10" s="138"/>
      <c r="X10" s="138"/>
      <c r="Y10" s="138"/>
      <c r="Z10" s="138"/>
      <c r="AA10" s="138"/>
    </row>
    <row r="11" spans="1:34" s="73" customFormat="1" ht="13.75" customHeight="1" x14ac:dyDescent="0.3">
      <c r="A11" s="598" t="s">
        <v>214</v>
      </c>
      <c r="B11" s="599"/>
      <c r="C11" s="599"/>
      <c r="D11" s="599"/>
      <c r="E11" s="599"/>
      <c r="F11" s="599"/>
      <c r="G11" s="599"/>
      <c r="H11" s="615"/>
      <c r="I11" s="138"/>
      <c r="J11" s="138"/>
      <c r="K11" s="138"/>
      <c r="L11" s="138"/>
      <c r="M11" s="138"/>
      <c r="N11" s="138"/>
      <c r="O11" s="138"/>
      <c r="P11" s="138"/>
      <c r="Q11" s="138"/>
      <c r="R11" s="138"/>
      <c r="S11" s="138"/>
      <c r="T11" s="138"/>
      <c r="U11" s="138"/>
      <c r="V11" s="138"/>
      <c r="W11" s="138"/>
      <c r="X11" s="138"/>
      <c r="Y11" s="138"/>
      <c r="Z11" s="138"/>
      <c r="AA11" s="138"/>
    </row>
    <row r="12" spans="1:34" s="73" customFormat="1" ht="13.5" x14ac:dyDescent="0.3">
      <c r="A12" s="598" t="s">
        <v>215</v>
      </c>
      <c r="B12" s="599"/>
      <c r="C12" s="599"/>
      <c r="D12" s="599"/>
      <c r="E12" s="599"/>
      <c r="F12" s="599"/>
      <c r="G12" s="599"/>
      <c r="H12" s="228"/>
      <c r="I12" s="138"/>
      <c r="J12" s="138"/>
      <c r="K12" s="138"/>
      <c r="L12" s="138"/>
      <c r="M12" s="138"/>
      <c r="N12" s="138"/>
      <c r="O12" s="138"/>
      <c r="P12" s="138"/>
      <c r="Q12" s="138"/>
      <c r="R12" s="138"/>
      <c r="S12" s="138"/>
      <c r="T12" s="138"/>
      <c r="U12" s="138"/>
      <c r="V12" s="138"/>
      <c r="W12" s="138"/>
      <c r="X12" s="138"/>
      <c r="Y12" s="138"/>
      <c r="Z12" s="138"/>
      <c r="AA12" s="138"/>
    </row>
    <row r="13" spans="1:34" s="73" customFormat="1" ht="13.5" x14ac:dyDescent="0.3">
      <c r="A13" s="598" t="s">
        <v>216</v>
      </c>
      <c r="B13" s="599"/>
      <c r="C13" s="599"/>
      <c r="D13" s="599"/>
      <c r="E13" s="599"/>
      <c r="F13" s="599"/>
      <c r="G13" s="599"/>
      <c r="H13" s="228"/>
      <c r="I13" s="138"/>
      <c r="J13" s="138"/>
      <c r="K13" s="138"/>
      <c r="L13" s="138"/>
      <c r="M13" s="138"/>
      <c r="N13" s="138"/>
      <c r="O13" s="138"/>
      <c r="P13" s="138"/>
      <c r="Q13" s="138"/>
      <c r="R13" s="138"/>
      <c r="S13" s="138"/>
      <c r="T13" s="138"/>
      <c r="U13" s="138"/>
      <c r="V13" s="138"/>
      <c r="W13" s="138"/>
      <c r="X13" s="138"/>
      <c r="Y13" s="138"/>
      <c r="Z13" s="138"/>
      <c r="AA13" s="138"/>
    </row>
    <row r="14" spans="1:34" s="73" customFormat="1" ht="13.5" x14ac:dyDescent="0.3">
      <c r="A14" s="598" t="s">
        <v>217</v>
      </c>
      <c r="B14" s="599"/>
      <c r="C14" s="599"/>
      <c r="D14" s="599"/>
      <c r="E14" s="599"/>
      <c r="F14" s="599"/>
      <c r="G14" s="599"/>
      <c r="H14" s="228"/>
      <c r="I14" s="138"/>
      <c r="J14" s="138"/>
      <c r="K14" s="138"/>
      <c r="L14" s="138"/>
      <c r="M14" s="138"/>
      <c r="N14" s="138"/>
      <c r="O14" s="138"/>
      <c r="P14" s="138"/>
      <c r="Q14" s="138"/>
      <c r="R14" s="138"/>
      <c r="S14" s="138"/>
      <c r="T14" s="138"/>
      <c r="U14" s="138"/>
      <c r="V14" s="138"/>
      <c r="W14" s="138"/>
      <c r="X14" s="138"/>
      <c r="Y14" s="138"/>
      <c r="Z14" s="138"/>
      <c r="AA14" s="138"/>
    </row>
    <row r="15" spans="1:34" s="73" customFormat="1" ht="13.5" x14ac:dyDescent="0.3">
      <c r="A15" s="140"/>
      <c r="B15" s="141"/>
      <c r="C15" s="141"/>
      <c r="D15" s="141"/>
      <c r="E15" s="141"/>
      <c r="F15" s="141"/>
      <c r="G15" s="141"/>
      <c r="H15" s="229"/>
      <c r="I15" s="138"/>
      <c r="J15" s="138"/>
      <c r="K15" s="138"/>
      <c r="L15" s="138"/>
      <c r="M15" s="138"/>
      <c r="N15" s="138"/>
      <c r="O15" s="138"/>
      <c r="P15" s="138"/>
      <c r="Q15" s="138"/>
      <c r="R15" s="138"/>
      <c r="S15" s="138"/>
      <c r="T15" s="138"/>
      <c r="U15" s="138"/>
      <c r="V15" s="138"/>
      <c r="W15" s="138"/>
      <c r="X15" s="138"/>
      <c r="Y15" s="138"/>
      <c r="Z15" s="138"/>
      <c r="AA15" s="138"/>
    </row>
    <row r="16" spans="1:34" s="73" customFormat="1" ht="14" thickBot="1" x14ac:dyDescent="0.35">
      <c r="A16" s="139"/>
      <c r="B16" s="139"/>
      <c r="C16" s="139"/>
      <c r="D16" s="139"/>
      <c r="E16" s="139"/>
      <c r="F16" s="139"/>
      <c r="G16" s="139"/>
      <c r="H16" s="138"/>
      <c r="I16" s="138"/>
      <c r="J16" s="138"/>
      <c r="K16" s="138"/>
      <c r="L16" s="138"/>
      <c r="M16" s="138"/>
      <c r="N16" s="138"/>
      <c r="O16" s="138"/>
      <c r="P16" s="138"/>
      <c r="Q16" s="138"/>
      <c r="R16" s="138"/>
      <c r="S16" s="138"/>
      <c r="T16" s="138"/>
      <c r="U16" s="138"/>
      <c r="V16" s="138"/>
      <c r="W16" s="138"/>
      <c r="X16" s="138"/>
      <c r="Y16" s="138"/>
      <c r="Z16" s="138"/>
      <c r="AA16" s="138"/>
    </row>
    <row r="17" spans="1:30" s="73" customFormat="1" ht="27" x14ac:dyDescent="0.3">
      <c r="A17" s="139"/>
      <c r="B17" s="546" t="s">
        <v>131</v>
      </c>
      <c r="C17" s="548" t="s">
        <v>132</v>
      </c>
      <c r="D17" s="549"/>
      <c r="E17" s="317" t="s">
        <v>63</v>
      </c>
      <c r="F17" s="318" t="s">
        <v>133</v>
      </c>
      <c r="G17" s="139"/>
      <c r="H17" s="138"/>
      <c r="I17" s="138"/>
      <c r="J17" s="138"/>
      <c r="K17" s="138"/>
      <c r="L17" s="138"/>
      <c r="M17" s="138"/>
      <c r="N17" s="138"/>
      <c r="O17" s="138"/>
      <c r="P17" s="138"/>
      <c r="Q17" s="138"/>
      <c r="R17" s="138"/>
      <c r="S17" s="138"/>
      <c r="T17" s="138"/>
      <c r="U17" s="138"/>
      <c r="V17" s="138"/>
      <c r="W17" s="138"/>
      <c r="X17" s="138"/>
      <c r="Y17" s="138"/>
      <c r="Z17" s="138"/>
      <c r="AA17" s="138"/>
    </row>
    <row r="18" spans="1:30" s="73" customFormat="1" ht="68.5" customHeight="1" thickBot="1" x14ac:dyDescent="0.35">
      <c r="A18" s="139"/>
      <c r="B18" s="547"/>
      <c r="C18" s="550" t="str">
        <f>Stammdaten!$A$41</f>
        <v>zb. Die Allokation wurde auf Basis des Verhältnis des Umsatzes der Ausstellung zum Gesamtjahresumsatz der Organisation vorgenommen</v>
      </c>
      <c r="D18" s="551"/>
      <c r="E18" s="429" t="str">
        <f>Stammdaten!$B$41</f>
        <v>zb. ökonomische Allokation</v>
      </c>
      <c r="F18" s="430">
        <f>Stammdaten!$D$41</f>
        <v>1</v>
      </c>
      <c r="G18" s="139"/>
      <c r="H18" s="138"/>
      <c r="I18" s="138"/>
      <c r="J18" s="138"/>
      <c r="K18" s="138"/>
      <c r="L18" s="138"/>
      <c r="M18" s="138"/>
      <c r="N18" s="138"/>
      <c r="O18" s="138"/>
      <c r="P18" s="138"/>
      <c r="Q18" s="138"/>
      <c r="R18" s="138"/>
      <c r="S18" s="138"/>
      <c r="T18" s="138"/>
      <c r="U18" s="138"/>
      <c r="V18" s="138"/>
      <c r="W18" s="138"/>
      <c r="X18" s="138"/>
      <c r="Y18" s="138"/>
      <c r="Z18" s="138"/>
      <c r="AA18" s="138"/>
    </row>
    <row r="19" spans="1:30" s="73" customFormat="1" ht="14" thickBot="1" x14ac:dyDescent="0.35">
      <c r="A19" s="1"/>
      <c r="B19" s="142"/>
      <c r="C19" s="82"/>
      <c r="D19" s="82"/>
      <c r="E19" s="82"/>
      <c r="F19" s="82"/>
      <c r="G19" s="138"/>
      <c r="H19" s="138"/>
      <c r="I19" s="138"/>
      <c r="J19" s="138"/>
      <c r="K19" s="138"/>
      <c r="L19" s="138"/>
      <c r="M19" s="138"/>
      <c r="N19" s="138"/>
      <c r="O19" s="138"/>
      <c r="P19" s="138"/>
      <c r="Q19" s="138"/>
      <c r="R19" s="138"/>
      <c r="S19" s="138"/>
      <c r="T19" s="138"/>
      <c r="U19" s="138"/>
      <c r="V19" s="138"/>
      <c r="W19" s="138"/>
      <c r="X19" s="138"/>
      <c r="Y19" s="138"/>
      <c r="Z19" s="138"/>
      <c r="AA19" s="138"/>
    </row>
    <row r="20" spans="1:30" s="73" customFormat="1" ht="14" thickBot="1" x14ac:dyDescent="0.35">
      <c r="A20" s="541" t="s">
        <v>135</v>
      </c>
      <c r="B20" s="542"/>
      <c r="C20" s="542"/>
      <c r="D20" s="602">
        <v>2020</v>
      </c>
      <c r="E20" s="603"/>
      <c r="F20" s="603"/>
      <c r="G20" s="604"/>
      <c r="H20" s="176"/>
      <c r="I20" s="176"/>
      <c r="J20" s="176"/>
      <c r="K20" s="176"/>
      <c r="L20" s="176"/>
      <c r="M20" s="176"/>
      <c r="N20" s="176"/>
      <c r="O20" s="176"/>
      <c r="P20" s="176"/>
      <c r="Q20" s="176"/>
      <c r="R20" s="176"/>
      <c r="S20" s="176"/>
      <c r="T20" s="176"/>
      <c r="U20" s="176"/>
      <c r="V20" s="176"/>
      <c r="W20" s="176"/>
      <c r="X20" s="176"/>
    </row>
    <row r="21" spans="1:30" s="73" customFormat="1" ht="27" x14ac:dyDescent="0.25">
      <c r="A21" s="178" t="s">
        <v>218</v>
      </c>
      <c r="B21" s="177"/>
      <c r="C21" s="272" t="s">
        <v>104</v>
      </c>
      <c r="D21" s="212" t="s">
        <v>137</v>
      </c>
      <c r="E21" s="212" t="s">
        <v>63</v>
      </c>
      <c r="F21" s="212" t="s">
        <v>66</v>
      </c>
      <c r="G21" s="212" t="s">
        <v>138</v>
      </c>
      <c r="H21" s="176"/>
      <c r="I21" s="176"/>
      <c r="J21" s="176"/>
      <c r="K21" s="176"/>
      <c r="L21" s="176"/>
      <c r="M21" s="176"/>
      <c r="N21" s="176"/>
      <c r="O21" s="176"/>
      <c r="P21" s="176"/>
      <c r="Q21" s="176"/>
      <c r="R21" s="176"/>
      <c r="S21" s="176"/>
      <c r="T21" s="176"/>
      <c r="U21" s="176"/>
      <c r="V21" s="176"/>
      <c r="W21" s="176"/>
      <c r="X21" s="176"/>
    </row>
    <row r="22" spans="1:30" s="73" customFormat="1" ht="14" thickBot="1" x14ac:dyDescent="0.35">
      <c r="A22" s="611" t="s">
        <v>219</v>
      </c>
      <c r="B22" s="613"/>
      <c r="C22" s="175" t="s">
        <v>220</v>
      </c>
      <c r="D22" s="326"/>
      <c r="E22" s="327" t="str">
        <f>$E$18</f>
        <v>zb. ökonomische Allokation</v>
      </c>
      <c r="F22" s="327">
        <f>$F$18</f>
        <v>1</v>
      </c>
      <c r="G22" s="328">
        <f>D22*F22</f>
        <v>0</v>
      </c>
      <c r="H22" s="143"/>
      <c r="I22" s="143"/>
      <c r="J22" s="143"/>
      <c r="K22" s="143"/>
      <c r="L22" s="143"/>
      <c r="M22" s="143"/>
      <c r="N22" s="143"/>
      <c r="O22" s="143"/>
      <c r="P22" s="143"/>
      <c r="Q22" s="143"/>
      <c r="R22" s="143"/>
      <c r="S22" s="143"/>
      <c r="T22" s="143"/>
      <c r="U22" s="143"/>
      <c r="V22" s="143"/>
      <c r="W22" s="143"/>
      <c r="X22" s="143"/>
      <c r="Y22" s="81"/>
      <c r="Z22" s="75"/>
      <c r="AA22" s="74"/>
      <c r="AB22" s="74"/>
      <c r="AC22" s="74"/>
      <c r="AD22" s="74"/>
    </row>
    <row r="23" spans="1:30" s="73" customFormat="1" ht="14.5" thickTop="1" thickBot="1" x14ac:dyDescent="0.35">
      <c r="A23" s="609" t="s">
        <v>221</v>
      </c>
      <c r="B23" s="609"/>
      <c r="C23" s="114" t="s">
        <v>220</v>
      </c>
      <c r="D23" s="232"/>
      <c r="E23" s="233" t="str">
        <f t="shared" ref="E23:E34" si="0">$E$18</f>
        <v>zb. ökonomische Allokation</v>
      </c>
      <c r="F23" s="233">
        <f t="shared" ref="F23:F34" si="1">$F$18</f>
        <v>1</v>
      </c>
      <c r="G23" s="235">
        <f t="shared" ref="G23:G34" si="2">D23*F23</f>
        <v>0</v>
      </c>
      <c r="H23" s="143"/>
      <c r="I23" s="143"/>
      <c r="J23" s="143"/>
      <c r="K23" s="143"/>
      <c r="L23" s="143"/>
      <c r="M23" s="143"/>
      <c r="N23" s="143"/>
      <c r="O23" s="143"/>
      <c r="P23" s="143"/>
      <c r="Q23" s="143"/>
      <c r="R23" s="143"/>
      <c r="S23" s="143"/>
      <c r="T23" s="143"/>
      <c r="U23" s="143"/>
      <c r="V23" s="143"/>
      <c r="W23" s="143"/>
      <c r="X23" s="143"/>
      <c r="Y23" s="81"/>
      <c r="Z23" s="75"/>
      <c r="AA23" s="74"/>
      <c r="AB23" s="74"/>
      <c r="AC23" s="74"/>
      <c r="AD23" s="74"/>
    </row>
    <row r="24" spans="1:30" s="73" customFormat="1" ht="14.5" thickTop="1" thickBot="1" x14ac:dyDescent="0.35">
      <c r="A24" s="614" t="s">
        <v>222</v>
      </c>
      <c r="B24" s="614"/>
      <c r="C24" s="114" t="s">
        <v>220</v>
      </c>
      <c r="D24" s="232"/>
      <c r="E24" s="233" t="str">
        <f t="shared" si="0"/>
        <v>zb. ökonomische Allokation</v>
      </c>
      <c r="F24" s="233">
        <f t="shared" si="1"/>
        <v>1</v>
      </c>
      <c r="G24" s="235">
        <f t="shared" si="2"/>
        <v>0</v>
      </c>
      <c r="H24" s="143"/>
      <c r="I24" s="143"/>
      <c r="J24" s="143"/>
      <c r="K24" s="143"/>
      <c r="L24" s="143"/>
      <c r="M24" s="143"/>
      <c r="N24" s="143"/>
      <c r="O24" s="143"/>
      <c r="P24" s="143"/>
      <c r="Q24" s="143"/>
      <c r="R24" s="143"/>
      <c r="S24" s="143"/>
      <c r="T24" s="143"/>
      <c r="U24" s="143"/>
      <c r="V24" s="143"/>
      <c r="W24" s="143"/>
      <c r="X24" s="143"/>
      <c r="Y24" s="81"/>
      <c r="Z24" s="75"/>
      <c r="AA24" s="74"/>
      <c r="AB24" s="74"/>
      <c r="AC24" s="74"/>
      <c r="AD24" s="74"/>
    </row>
    <row r="25" spans="1:30" s="73" customFormat="1" ht="14.5" thickTop="1" thickBot="1" x14ac:dyDescent="0.35">
      <c r="A25" s="609" t="s">
        <v>223</v>
      </c>
      <c r="B25" s="609"/>
      <c r="C25" s="114" t="s">
        <v>220</v>
      </c>
      <c r="D25" s="232"/>
      <c r="E25" s="233" t="str">
        <f t="shared" si="0"/>
        <v>zb. ökonomische Allokation</v>
      </c>
      <c r="F25" s="233">
        <f t="shared" si="1"/>
        <v>1</v>
      </c>
      <c r="G25" s="235">
        <f t="shared" si="2"/>
        <v>0</v>
      </c>
      <c r="H25" s="143"/>
      <c r="I25" s="143"/>
      <c r="J25" s="143"/>
      <c r="K25" s="143"/>
      <c r="L25" s="143"/>
      <c r="M25" s="143"/>
      <c r="N25" s="143"/>
      <c r="O25" s="143"/>
      <c r="P25" s="143"/>
      <c r="Q25" s="143"/>
      <c r="R25" s="143"/>
      <c r="S25" s="143"/>
      <c r="T25" s="143"/>
      <c r="U25" s="143"/>
      <c r="V25" s="143"/>
      <c r="W25" s="143"/>
      <c r="X25" s="143"/>
      <c r="Y25" s="81"/>
      <c r="Z25" s="75"/>
      <c r="AA25" s="74"/>
      <c r="AB25" s="74"/>
      <c r="AC25" s="74"/>
      <c r="AD25" s="74"/>
    </row>
    <row r="26" spans="1:30" s="73" customFormat="1" ht="14.5" thickTop="1" thickBot="1" x14ac:dyDescent="0.35">
      <c r="A26" s="611" t="s">
        <v>224</v>
      </c>
      <c r="B26" s="613"/>
      <c r="C26" s="114" t="s">
        <v>220</v>
      </c>
      <c r="D26" s="232"/>
      <c r="E26" s="233" t="str">
        <f t="shared" si="0"/>
        <v>zb. ökonomische Allokation</v>
      </c>
      <c r="F26" s="233">
        <f t="shared" si="1"/>
        <v>1</v>
      </c>
      <c r="G26" s="235">
        <f t="shared" si="2"/>
        <v>0</v>
      </c>
      <c r="H26" s="143"/>
      <c r="I26" s="143"/>
      <c r="J26" s="143"/>
      <c r="K26" s="143"/>
      <c r="L26" s="143"/>
      <c r="M26" s="143"/>
      <c r="N26" s="143"/>
      <c r="O26" s="143"/>
      <c r="P26" s="143"/>
      <c r="Q26" s="143"/>
      <c r="R26" s="143"/>
      <c r="S26" s="143"/>
      <c r="T26" s="143"/>
      <c r="U26" s="143"/>
      <c r="V26" s="143"/>
      <c r="W26" s="143"/>
      <c r="X26" s="143"/>
      <c r="Y26" s="81"/>
      <c r="Z26" s="75"/>
      <c r="AA26" s="74"/>
      <c r="AB26" s="74"/>
      <c r="AC26" s="74"/>
      <c r="AD26" s="74"/>
    </row>
    <row r="27" spans="1:30" s="73" customFormat="1" ht="14.5" thickTop="1" thickBot="1" x14ac:dyDescent="0.35">
      <c r="A27" s="611" t="s">
        <v>225</v>
      </c>
      <c r="B27" s="613"/>
      <c r="C27" s="114" t="s">
        <v>220</v>
      </c>
      <c r="D27" s="232"/>
      <c r="E27" s="233" t="str">
        <f t="shared" si="0"/>
        <v>zb. ökonomische Allokation</v>
      </c>
      <c r="F27" s="233">
        <f t="shared" si="1"/>
        <v>1</v>
      </c>
      <c r="G27" s="235">
        <f t="shared" si="2"/>
        <v>0</v>
      </c>
      <c r="H27" s="143"/>
      <c r="I27" s="143"/>
      <c r="J27" s="143"/>
      <c r="K27" s="143"/>
      <c r="L27" s="143"/>
      <c r="M27" s="143"/>
      <c r="N27" s="143"/>
      <c r="O27" s="143"/>
      <c r="P27" s="143"/>
      <c r="Q27" s="143"/>
      <c r="R27" s="143"/>
      <c r="S27" s="143"/>
      <c r="T27" s="143"/>
      <c r="U27" s="143"/>
      <c r="V27" s="143"/>
      <c r="W27" s="143"/>
      <c r="X27" s="143"/>
      <c r="Y27" s="81"/>
      <c r="Z27" s="75"/>
      <c r="AA27" s="74"/>
      <c r="AB27" s="74"/>
      <c r="AC27" s="74"/>
      <c r="AD27" s="74"/>
    </row>
    <row r="28" spans="1:30" s="73" customFormat="1" ht="14.5" thickTop="1" thickBot="1" x14ac:dyDescent="0.35">
      <c r="A28" s="611" t="s">
        <v>226</v>
      </c>
      <c r="B28" s="612"/>
      <c r="C28" s="114" t="s">
        <v>220</v>
      </c>
      <c r="D28" s="232"/>
      <c r="E28" s="233" t="str">
        <f t="shared" si="0"/>
        <v>zb. ökonomische Allokation</v>
      </c>
      <c r="F28" s="233">
        <f t="shared" si="1"/>
        <v>1</v>
      </c>
      <c r="G28" s="235">
        <f t="shared" si="2"/>
        <v>0</v>
      </c>
      <c r="H28" s="143"/>
      <c r="I28" s="143"/>
      <c r="J28" s="143"/>
      <c r="K28" s="143"/>
      <c r="L28" s="143"/>
      <c r="M28" s="143"/>
      <c r="N28" s="143"/>
      <c r="O28" s="143"/>
      <c r="P28" s="143"/>
      <c r="Q28" s="143"/>
      <c r="R28" s="143"/>
      <c r="S28" s="143"/>
      <c r="T28" s="143"/>
      <c r="U28" s="143"/>
      <c r="V28" s="143"/>
      <c r="W28" s="143"/>
      <c r="X28" s="143"/>
      <c r="Y28" s="81"/>
      <c r="Z28" s="75"/>
      <c r="AA28" s="74"/>
      <c r="AB28" s="74"/>
      <c r="AC28" s="74"/>
      <c r="AD28" s="74"/>
    </row>
    <row r="29" spans="1:30" s="73" customFormat="1" ht="14.5" thickTop="1" thickBot="1" x14ac:dyDescent="0.35">
      <c r="A29" s="611" t="s">
        <v>227</v>
      </c>
      <c r="B29" s="612"/>
      <c r="C29" s="114" t="s">
        <v>220</v>
      </c>
      <c r="D29" s="232"/>
      <c r="E29" s="233" t="str">
        <f t="shared" si="0"/>
        <v>zb. ökonomische Allokation</v>
      </c>
      <c r="F29" s="233">
        <f t="shared" si="1"/>
        <v>1</v>
      </c>
      <c r="G29" s="235">
        <f t="shared" si="2"/>
        <v>0</v>
      </c>
      <c r="H29" s="143"/>
      <c r="I29" s="143"/>
      <c r="J29" s="143"/>
      <c r="K29" s="143"/>
      <c r="L29" s="143"/>
      <c r="M29" s="143"/>
      <c r="N29" s="143"/>
      <c r="O29" s="143"/>
      <c r="P29" s="143"/>
      <c r="Q29" s="143"/>
      <c r="R29" s="143"/>
      <c r="S29" s="143"/>
      <c r="T29" s="143"/>
      <c r="U29" s="143"/>
      <c r="V29" s="143"/>
      <c r="W29" s="143"/>
      <c r="X29" s="143"/>
      <c r="Y29" s="81"/>
      <c r="Z29" s="75"/>
      <c r="AA29" s="74"/>
      <c r="AB29" s="74"/>
      <c r="AC29" s="74"/>
      <c r="AD29" s="74"/>
    </row>
    <row r="30" spans="1:30" s="73" customFormat="1" ht="14.5" thickTop="1" thickBot="1" x14ac:dyDescent="0.35">
      <c r="A30" s="611" t="s">
        <v>228</v>
      </c>
      <c r="B30" s="613"/>
      <c r="C30" s="114" t="s">
        <v>220</v>
      </c>
      <c r="D30" s="232"/>
      <c r="E30" s="233" t="str">
        <f t="shared" si="0"/>
        <v>zb. ökonomische Allokation</v>
      </c>
      <c r="F30" s="233">
        <f t="shared" si="1"/>
        <v>1</v>
      </c>
      <c r="G30" s="235">
        <f t="shared" si="2"/>
        <v>0</v>
      </c>
      <c r="H30" s="143"/>
      <c r="I30" s="143"/>
      <c r="J30" s="143"/>
      <c r="K30" s="143"/>
      <c r="L30" s="143"/>
      <c r="M30" s="143"/>
      <c r="N30" s="143"/>
      <c r="O30" s="143"/>
      <c r="P30" s="143"/>
      <c r="Q30" s="143"/>
      <c r="R30" s="143"/>
      <c r="S30" s="143"/>
      <c r="T30" s="143"/>
      <c r="U30" s="143"/>
      <c r="V30" s="143"/>
      <c r="W30" s="143"/>
      <c r="X30" s="143"/>
      <c r="Y30" s="81"/>
      <c r="Z30" s="75"/>
      <c r="AA30" s="74"/>
      <c r="AB30" s="74"/>
      <c r="AC30" s="74"/>
      <c r="AD30" s="74"/>
    </row>
    <row r="31" spans="1:30" s="73" customFormat="1" ht="14.5" thickTop="1" thickBot="1" x14ac:dyDescent="0.35">
      <c r="A31" s="607" t="s">
        <v>229</v>
      </c>
      <c r="B31" s="608"/>
      <c r="C31" s="114" t="s">
        <v>220</v>
      </c>
      <c r="D31" s="232"/>
      <c r="E31" s="233" t="str">
        <f t="shared" si="0"/>
        <v>zb. ökonomische Allokation</v>
      </c>
      <c r="F31" s="233">
        <f t="shared" si="1"/>
        <v>1</v>
      </c>
      <c r="G31" s="235">
        <f t="shared" si="2"/>
        <v>0</v>
      </c>
      <c r="H31" s="143"/>
      <c r="I31" s="143"/>
      <c r="J31" s="143"/>
      <c r="K31" s="143"/>
      <c r="L31" s="143"/>
      <c r="M31" s="143"/>
      <c r="N31" s="143"/>
      <c r="O31" s="143"/>
      <c r="P31" s="143"/>
      <c r="Q31" s="143"/>
      <c r="R31" s="143"/>
      <c r="S31" s="143"/>
      <c r="T31" s="143"/>
      <c r="U31" s="143"/>
      <c r="V31" s="143"/>
      <c r="W31" s="143"/>
      <c r="X31" s="143"/>
      <c r="Y31" s="81"/>
      <c r="Z31" s="75"/>
      <c r="AA31" s="74"/>
      <c r="AB31" s="74"/>
      <c r="AC31" s="74"/>
      <c r="AD31" s="74"/>
    </row>
    <row r="32" spans="1:30" s="73" customFormat="1" ht="14.5" thickTop="1" thickBot="1" x14ac:dyDescent="0.35">
      <c r="A32" s="607" t="s">
        <v>230</v>
      </c>
      <c r="B32" s="608"/>
      <c r="C32" s="114" t="s">
        <v>220</v>
      </c>
      <c r="D32" s="232"/>
      <c r="E32" s="233" t="str">
        <f t="shared" si="0"/>
        <v>zb. ökonomische Allokation</v>
      </c>
      <c r="F32" s="233">
        <f t="shared" si="1"/>
        <v>1</v>
      </c>
      <c r="G32" s="235">
        <f t="shared" si="2"/>
        <v>0</v>
      </c>
      <c r="H32" s="143"/>
      <c r="I32" s="143"/>
      <c r="J32" s="143"/>
      <c r="K32" s="143"/>
      <c r="L32" s="143"/>
      <c r="M32" s="143"/>
      <c r="N32" s="143"/>
      <c r="O32" s="143"/>
      <c r="P32" s="143"/>
      <c r="Q32" s="143"/>
      <c r="R32" s="143"/>
      <c r="S32" s="143"/>
      <c r="T32" s="143"/>
      <c r="U32" s="143"/>
      <c r="V32" s="143"/>
      <c r="W32" s="143"/>
      <c r="X32" s="143"/>
      <c r="Y32" s="81"/>
      <c r="Z32" s="75"/>
      <c r="AA32" s="74"/>
      <c r="AB32" s="74"/>
      <c r="AC32" s="74"/>
      <c r="AD32" s="74"/>
    </row>
    <row r="33" spans="1:36" s="73" customFormat="1" ht="14.5" thickTop="1" thickBot="1" x14ac:dyDescent="0.35">
      <c r="A33" s="607" t="s">
        <v>231</v>
      </c>
      <c r="B33" s="608"/>
      <c r="C33" s="114" t="s">
        <v>220</v>
      </c>
      <c r="D33" s="232"/>
      <c r="E33" s="233" t="str">
        <f t="shared" si="0"/>
        <v>zb. ökonomische Allokation</v>
      </c>
      <c r="F33" s="233">
        <f t="shared" si="1"/>
        <v>1</v>
      </c>
      <c r="G33" s="235">
        <f t="shared" si="2"/>
        <v>0</v>
      </c>
      <c r="H33" s="143"/>
      <c r="I33" s="143"/>
      <c r="J33" s="143"/>
      <c r="K33" s="143"/>
      <c r="L33" s="143"/>
      <c r="M33" s="143"/>
      <c r="N33" s="143"/>
      <c r="O33" s="143"/>
      <c r="P33" s="143"/>
      <c r="Q33" s="143"/>
      <c r="R33" s="143"/>
      <c r="S33" s="143"/>
      <c r="T33" s="143"/>
      <c r="U33" s="143"/>
      <c r="V33" s="143"/>
      <c r="W33" s="143"/>
      <c r="X33" s="143"/>
      <c r="Y33" s="81"/>
      <c r="Z33" s="75"/>
      <c r="AA33" s="74"/>
      <c r="AB33" s="74"/>
      <c r="AC33" s="74"/>
      <c r="AD33" s="74"/>
    </row>
    <row r="34" spans="1:36" s="73" customFormat="1" ht="14.5" thickTop="1" thickBot="1" x14ac:dyDescent="0.35">
      <c r="A34" s="600" t="s">
        <v>232</v>
      </c>
      <c r="B34" s="601"/>
      <c r="C34" s="174" t="s">
        <v>220</v>
      </c>
      <c r="D34" s="232"/>
      <c r="E34" s="233" t="str">
        <f t="shared" si="0"/>
        <v>zb. ökonomische Allokation</v>
      </c>
      <c r="F34" s="233">
        <f t="shared" si="1"/>
        <v>1</v>
      </c>
      <c r="G34" s="235">
        <f t="shared" si="2"/>
        <v>0</v>
      </c>
      <c r="H34" s="143"/>
      <c r="I34" s="143"/>
      <c r="J34" s="143"/>
      <c r="K34" s="143"/>
      <c r="L34" s="143"/>
      <c r="M34" s="143"/>
      <c r="N34" s="143"/>
      <c r="O34" s="143"/>
      <c r="P34" s="143"/>
      <c r="Q34" s="143"/>
      <c r="R34" s="143"/>
      <c r="S34" s="143"/>
      <c r="T34" s="143"/>
      <c r="U34" s="143"/>
      <c r="V34" s="143"/>
      <c r="W34" s="143"/>
      <c r="X34" s="143"/>
      <c r="Y34" s="81"/>
      <c r="Z34" s="75"/>
      <c r="AA34" s="74"/>
      <c r="AB34" s="74"/>
      <c r="AC34" s="74"/>
      <c r="AD34" s="74"/>
    </row>
    <row r="35" spans="1:36" s="73" customFormat="1" ht="13.5" x14ac:dyDescent="0.3">
      <c r="A35" s="605" t="s">
        <v>210</v>
      </c>
      <c r="B35" s="606"/>
      <c r="C35" s="173" t="s">
        <v>220</v>
      </c>
      <c r="D35" s="173"/>
      <c r="E35" s="173"/>
      <c r="F35" s="173"/>
      <c r="G35" s="172">
        <f>SUM(G23:G34)</f>
        <v>0</v>
      </c>
      <c r="H35" s="143"/>
      <c r="I35" s="143"/>
      <c r="J35" s="143"/>
      <c r="K35" s="143"/>
      <c r="L35" s="143"/>
      <c r="M35" s="143"/>
      <c r="N35" s="143"/>
      <c r="O35" s="143"/>
      <c r="P35" s="143"/>
      <c r="Q35" s="143"/>
      <c r="R35" s="143"/>
      <c r="S35" s="143"/>
      <c r="T35" s="143"/>
      <c r="U35" s="143"/>
      <c r="V35" s="143"/>
      <c r="W35" s="143"/>
      <c r="X35" s="143"/>
      <c r="Y35" s="81"/>
      <c r="Z35" s="75"/>
      <c r="AA35" s="74"/>
      <c r="AB35" s="74"/>
      <c r="AC35" s="74"/>
      <c r="AD35" s="74"/>
    </row>
    <row r="36" spans="1:36" s="73" customFormat="1" ht="13.5" x14ac:dyDescent="0.3">
      <c r="A36" s="144"/>
      <c r="B36" s="145"/>
      <c r="C36" s="84"/>
      <c r="D36" s="84"/>
      <c r="E36" s="84"/>
      <c r="F36" s="84"/>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81"/>
      <c r="AF36" s="75"/>
      <c r="AG36" s="74"/>
      <c r="AH36" s="74"/>
      <c r="AI36" s="74"/>
      <c r="AJ36" s="74"/>
    </row>
    <row r="37" spans="1:36" s="73" customFormat="1" ht="13.5" x14ac:dyDescent="0.3">
      <c r="A37" s="144"/>
      <c r="B37" s="145"/>
      <c r="C37" s="84"/>
      <c r="D37" s="84"/>
      <c r="E37" s="84"/>
      <c r="F37" s="84"/>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81"/>
      <c r="AF37" s="75"/>
      <c r="AG37" s="74"/>
      <c r="AH37" s="74"/>
      <c r="AI37" s="74"/>
      <c r="AJ37" s="74"/>
    </row>
    <row r="38" spans="1:36" s="73" customFormat="1" ht="13.5" x14ac:dyDescent="0.3">
      <c r="A38" s="144"/>
      <c r="B38" s="145"/>
      <c r="C38" s="84"/>
      <c r="D38" s="84"/>
      <c r="E38" s="84"/>
      <c r="F38" s="84"/>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81"/>
      <c r="AF38" s="75"/>
      <c r="AG38" s="74"/>
      <c r="AH38" s="74"/>
      <c r="AI38" s="74"/>
      <c r="AJ38" s="74"/>
    </row>
  </sheetData>
  <mergeCells count="27">
    <mergeCell ref="A2:C2"/>
    <mergeCell ref="A29:B29"/>
    <mergeCell ref="A22:B22"/>
    <mergeCell ref="A25:B25"/>
    <mergeCell ref="A30:B30"/>
    <mergeCell ref="A28:B28"/>
    <mergeCell ref="A27:B27"/>
    <mergeCell ref="A26:B26"/>
    <mergeCell ref="A24:B24"/>
    <mergeCell ref="A9:G9"/>
    <mergeCell ref="A10:H10"/>
    <mergeCell ref="A20:C20"/>
    <mergeCell ref="H3:H4"/>
    <mergeCell ref="A11:H11"/>
    <mergeCell ref="A12:G12"/>
    <mergeCell ref="A13:G13"/>
    <mergeCell ref="A35:B35"/>
    <mergeCell ref="A31:B31"/>
    <mergeCell ref="A33:B33"/>
    <mergeCell ref="A32:B32"/>
    <mergeCell ref="B17:B18"/>
    <mergeCell ref="A23:B23"/>
    <mergeCell ref="A14:G14"/>
    <mergeCell ref="A34:B34"/>
    <mergeCell ref="C17:D17"/>
    <mergeCell ref="C18:D18"/>
    <mergeCell ref="D20:G20"/>
  </mergeCells>
  <phoneticPr fontId="0" type="noConversion"/>
  <conditionalFormatting sqref="A20">
    <cfRule type="expression" dxfId="3" priority="2" stopIfTrue="1">
      <formula>IF(#REF!="g. A.",1,0)</formula>
    </cfRule>
  </conditionalFormatting>
  <hyperlinks>
    <hyperlink ref="H3" location="Inhalt!A1" display="zurück zum Inhalt" xr:uid="{270D5B8B-C6FA-4530-8EE2-D53281931E06}"/>
  </hyperlinks>
  <pageMargins left="0.78740157499999996" right="0.78740157499999996" top="0.984251969" bottom="0.984251969" header="0.4921259845" footer="0.4921259845"/>
  <pageSetup paperSize="9" scale="4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tabColor theme="8"/>
    <pageSetUpPr fitToPage="1"/>
  </sheetPr>
  <dimension ref="A1:M31"/>
  <sheetViews>
    <sheetView showGridLines="0" zoomScaleNormal="100" zoomScaleSheetLayoutView="70" workbookViewId="0">
      <selection activeCell="K24" sqref="K24"/>
    </sheetView>
  </sheetViews>
  <sheetFormatPr baseColWidth="10" defaultColWidth="11.453125" defaultRowHeight="12.5" x14ac:dyDescent="0.25"/>
  <cols>
    <col min="1" max="1" width="33.81640625" style="24" customWidth="1"/>
    <col min="2" max="2" width="12.54296875" style="24" customWidth="1"/>
    <col min="3" max="3" width="16.1796875" style="24" customWidth="1"/>
    <col min="4" max="4" width="27.54296875" style="24" customWidth="1"/>
    <col min="5" max="5" width="12.81640625" style="24" customWidth="1"/>
    <col min="6" max="12" width="15.54296875" style="24" customWidth="1"/>
    <col min="13" max="16384" width="11.453125" style="24"/>
  </cols>
  <sheetData>
    <row r="1" spans="1:13" ht="14" thickBot="1" x14ac:dyDescent="0.3">
      <c r="A1" s="16"/>
      <c r="B1" s="16"/>
      <c r="C1" s="16"/>
      <c r="D1" s="16"/>
      <c r="E1" s="16"/>
      <c r="F1" s="16"/>
      <c r="G1" s="17"/>
      <c r="H1" s="17"/>
      <c r="I1" s="17"/>
      <c r="J1" s="17"/>
      <c r="K1" s="17"/>
      <c r="L1" s="17"/>
    </row>
    <row r="2" spans="1:13" ht="19.5" customHeight="1" x14ac:dyDescent="0.25">
      <c r="A2" s="504" t="s">
        <v>233</v>
      </c>
      <c r="B2" s="504"/>
      <c r="C2" s="504"/>
      <c r="D2" s="308"/>
      <c r="E2" s="308"/>
      <c r="F2" s="616" t="s">
        <v>46</v>
      </c>
    </row>
    <row r="3" spans="1:13" ht="15.5" thickBot="1" x14ac:dyDescent="0.3">
      <c r="A3" s="16"/>
      <c r="B3" s="16"/>
      <c r="C3" s="35"/>
      <c r="D3" s="35"/>
      <c r="E3" s="35"/>
      <c r="F3" s="617"/>
    </row>
    <row r="4" spans="1:13" ht="13.5" x14ac:dyDescent="0.25">
      <c r="A4" s="19" t="s">
        <v>19</v>
      </c>
      <c r="B4" s="20">
        <f>Stammdaten!B15</f>
        <v>0</v>
      </c>
      <c r="C4" s="17"/>
      <c r="D4" s="17"/>
      <c r="E4" s="17"/>
      <c r="F4" s="17"/>
    </row>
    <row r="5" spans="1:13" ht="14" thickBot="1" x14ac:dyDescent="0.3">
      <c r="A5" s="43" t="s">
        <v>20</v>
      </c>
      <c r="B5" s="23" t="str">
        <f>IF(Stammdaten!A12="","", Stammdaten!A12)</f>
        <v/>
      </c>
      <c r="C5" s="22"/>
      <c r="D5" s="22"/>
      <c r="E5" s="22"/>
      <c r="F5" s="22"/>
    </row>
    <row r="8" spans="1:13" ht="13.5" x14ac:dyDescent="0.25">
      <c r="A8" s="123" t="s">
        <v>71</v>
      </c>
      <c r="B8" s="62"/>
      <c r="C8" s="62"/>
      <c r="D8" s="62"/>
      <c r="E8" s="62"/>
      <c r="F8" s="66"/>
    </row>
    <row r="9" spans="1:13" ht="13.5" x14ac:dyDescent="0.25">
      <c r="A9" s="124" t="s">
        <v>234</v>
      </c>
      <c r="B9" s="67"/>
      <c r="C9" s="67"/>
      <c r="D9" s="67"/>
      <c r="E9" s="67"/>
      <c r="F9" s="68"/>
      <c r="G9"/>
    </row>
    <row r="10" spans="1:13" ht="7.5" customHeight="1" x14ac:dyDescent="0.25">
      <c r="A10" s="49"/>
      <c r="B10" s="62"/>
      <c r="C10" s="62"/>
      <c r="D10" s="62"/>
      <c r="E10" s="62"/>
      <c r="F10" s="65"/>
      <c r="G10"/>
    </row>
    <row r="11" spans="1:13" ht="7.5" customHeight="1" thickBot="1" x14ac:dyDescent="0.3">
      <c r="A11" s="53"/>
      <c r="B11" s="67"/>
      <c r="C11" s="67"/>
      <c r="D11" s="67"/>
      <c r="E11" s="67"/>
      <c r="G11"/>
    </row>
    <row r="12" spans="1:13" ht="11.5" customHeight="1" x14ac:dyDescent="0.25">
      <c r="A12" s="546" t="s">
        <v>131</v>
      </c>
      <c r="B12" s="548" t="s">
        <v>132</v>
      </c>
      <c r="C12" s="549"/>
      <c r="D12" s="317" t="s">
        <v>63</v>
      </c>
      <c r="E12" s="318" t="s">
        <v>133</v>
      </c>
      <c r="G12"/>
    </row>
    <row r="13" spans="1:13" ht="76.400000000000006" customHeight="1" thickBot="1" x14ac:dyDescent="0.3">
      <c r="A13" s="547"/>
      <c r="B13" s="550" t="str">
        <f>Stammdaten!$A$41</f>
        <v>zb. Die Allokation wurde auf Basis des Verhältnis des Umsatzes der Ausstellung zum Gesamtjahresumsatz der Organisation vorgenommen</v>
      </c>
      <c r="C13" s="551"/>
      <c r="D13" s="429" t="str">
        <f>Stammdaten!$B$41</f>
        <v>zb. ökonomische Allokation</v>
      </c>
      <c r="E13" s="430">
        <f>Stammdaten!$D$41</f>
        <v>1</v>
      </c>
      <c r="M13"/>
    </row>
    <row r="14" spans="1:13" ht="13" thickBot="1" x14ac:dyDescent="0.3"/>
    <row r="15" spans="1:13" s="34" customFormat="1" ht="22.75" customHeight="1" thickBot="1" x14ac:dyDescent="0.3">
      <c r="A15" s="541" t="s">
        <v>135</v>
      </c>
      <c r="B15" s="618"/>
      <c r="C15" s="595" t="str">
        <f>Stammdaten!D26</f>
        <v>20xx</v>
      </c>
      <c r="D15" s="596"/>
      <c r="E15" s="596"/>
      <c r="F15" s="597"/>
    </row>
    <row r="16" spans="1:13" s="34" customFormat="1" ht="27.5" thickBot="1" x14ac:dyDescent="0.3">
      <c r="A16" s="282" t="s">
        <v>235</v>
      </c>
      <c r="B16" s="283" t="s">
        <v>104</v>
      </c>
      <c r="C16" s="212" t="s">
        <v>137</v>
      </c>
      <c r="D16" s="212" t="s">
        <v>63</v>
      </c>
      <c r="E16" s="212" t="s">
        <v>66</v>
      </c>
      <c r="F16" s="443" t="s">
        <v>138</v>
      </c>
    </row>
    <row r="17" spans="1:6" s="34" customFormat="1" ht="14.5" thickTop="1" thickBot="1" x14ac:dyDescent="0.3">
      <c r="A17" s="128"/>
      <c r="B17" s="129" t="s">
        <v>204</v>
      </c>
      <c r="C17" s="214"/>
      <c r="D17" s="233" t="str">
        <f>$D$13</f>
        <v>zb. ökonomische Allokation</v>
      </c>
      <c r="E17" s="233">
        <f>$E$13</f>
        <v>1</v>
      </c>
      <c r="F17" s="235">
        <f>C17*E17</f>
        <v>0</v>
      </c>
    </row>
    <row r="18" spans="1:6" s="34" customFormat="1" ht="14.5" thickTop="1" thickBot="1" x14ac:dyDescent="0.3">
      <c r="A18" s="128"/>
      <c r="B18" s="129" t="s">
        <v>204</v>
      </c>
      <c r="C18" s="214"/>
      <c r="D18" s="233" t="str">
        <f t="shared" ref="D18:D29" si="0">$D$13</f>
        <v>zb. ökonomische Allokation</v>
      </c>
      <c r="E18" s="233">
        <f t="shared" ref="E18:E29" si="1">$E$13</f>
        <v>1</v>
      </c>
      <c r="F18" s="235">
        <f t="shared" ref="F18:F29" si="2">C18*E18</f>
        <v>0</v>
      </c>
    </row>
    <row r="19" spans="1:6" s="34" customFormat="1" ht="14.5" thickTop="1" thickBot="1" x14ac:dyDescent="0.3">
      <c r="A19" s="128"/>
      <c r="B19" s="129" t="s">
        <v>204</v>
      </c>
      <c r="C19" s="214"/>
      <c r="D19" s="233" t="str">
        <f t="shared" si="0"/>
        <v>zb. ökonomische Allokation</v>
      </c>
      <c r="E19" s="233">
        <f t="shared" si="1"/>
        <v>1</v>
      </c>
      <c r="F19" s="235">
        <f t="shared" si="2"/>
        <v>0</v>
      </c>
    </row>
    <row r="20" spans="1:6" s="34" customFormat="1" ht="14.5" thickTop="1" thickBot="1" x14ac:dyDescent="0.3">
      <c r="A20" s="128"/>
      <c r="B20" s="129" t="s">
        <v>204</v>
      </c>
      <c r="C20" s="214"/>
      <c r="D20" s="233" t="str">
        <f t="shared" si="0"/>
        <v>zb. ökonomische Allokation</v>
      </c>
      <c r="E20" s="233">
        <f t="shared" si="1"/>
        <v>1</v>
      </c>
      <c r="F20" s="235">
        <f>C20*E20</f>
        <v>0</v>
      </c>
    </row>
    <row r="21" spans="1:6" s="34" customFormat="1" ht="14.5" thickTop="1" thickBot="1" x14ac:dyDescent="0.3">
      <c r="A21" s="130"/>
      <c r="B21" s="129" t="s">
        <v>204</v>
      </c>
      <c r="C21" s="214"/>
      <c r="D21" s="233" t="str">
        <f t="shared" si="0"/>
        <v>zb. ökonomische Allokation</v>
      </c>
      <c r="E21" s="233">
        <f t="shared" si="1"/>
        <v>1</v>
      </c>
      <c r="F21" s="235">
        <f t="shared" si="2"/>
        <v>0</v>
      </c>
    </row>
    <row r="22" spans="1:6" s="34" customFormat="1" ht="14.5" thickTop="1" thickBot="1" x14ac:dyDescent="0.3">
      <c r="A22" s="200"/>
      <c r="B22" s="129" t="s">
        <v>204</v>
      </c>
      <c r="C22" s="214"/>
      <c r="D22" s="233" t="str">
        <f t="shared" si="0"/>
        <v>zb. ökonomische Allokation</v>
      </c>
      <c r="E22" s="233">
        <f t="shared" si="1"/>
        <v>1</v>
      </c>
      <c r="F22" s="235">
        <f t="shared" si="2"/>
        <v>0</v>
      </c>
    </row>
    <row r="23" spans="1:6" s="34" customFormat="1" ht="14.5" thickTop="1" thickBot="1" x14ac:dyDescent="0.3">
      <c r="A23" s="199"/>
      <c r="B23" s="129" t="s">
        <v>204</v>
      </c>
      <c r="C23" s="214"/>
      <c r="D23" s="233" t="str">
        <f t="shared" si="0"/>
        <v>zb. ökonomische Allokation</v>
      </c>
      <c r="E23" s="233">
        <f t="shared" si="1"/>
        <v>1</v>
      </c>
      <c r="F23" s="235">
        <f t="shared" si="2"/>
        <v>0</v>
      </c>
    </row>
    <row r="24" spans="1:6" s="34" customFormat="1" ht="14.5" thickTop="1" thickBot="1" x14ac:dyDescent="0.3">
      <c r="A24" s="131"/>
      <c r="B24" s="129" t="s">
        <v>204</v>
      </c>
      <c r="C24" s="214"/>
      <c r="D24" s="233" t="str">
        <f t="shared" si="0"/>
        <v>zb. ökonomische Allokation</v>
      </c>
      <c r="E24" s="233">
        <f t="shared" si="1"/>
        <v>1</v>
      </c>
      <c r="F24" s="235">
        <f t="shared" si="2"/>
        <v>0</v>
      </c>
    </row>
    <row r="25" spans="1:6" s="34" customFormat="1" ht="14.5" thickTop="1" thickBot="1" x14ac:dyDescent="0.3">
      <c r="A25" s="131"/>
      <c r="B25" s="129" t="s">
        <v>204</v>
      </c>
      <c r="C25" s="214"/>
      <c r="D25" s="233" t="str">
        <f t="shared" si="0"/>
        <v>zb. ökonomische Allokation</v>
      </c>
      <c r="E25" s="233">
        <f t="shared" si="1"/>
        <v>1</v>
      </c>
      <c r="F25" s="235">
        <f t="shared" si="2"/>
        <v>0</v>
      </c>
    </row>
    <row r="26" spans="1:6" s="34" customFormat="1" ht="14.5" thickTop="1" thickBot="1" x14ac:dyDescent="0.3">
      <c r="A26" s="131"/>
      <c r="B26" s="129" t="s">
        <v>204</v>
      </c>
      <c r="C26" s="214"/>
      <c r="D26" s="233" t="str">
        <f t="shared" si="0"/>
        <v>zb. ökonomische Allokation</v>
      </c>
      <c r="E26" s="233">
        <f t="shared" si="1"/>
        <v>1</v>
      </c>
      <c r="F26" s="235">
        <f t="shared" si="2"/>
        <v>0</v>
      </c>
    </row>
    <row r="27" spans="1:6" s="34" customFormat="1" ht="14.5" thickTop="1" thickBot="1" x14ac:dyDescent="0.3">
      <c r="A27" s="131"/>
      <c r="B27" s="129" t="s">
        <v>204</v>
      </c>
      <c r="C27" s="214"/>
      <c r="D27" s="233" t="str">
        <f t="shared" si="0"/>
        <v>zb. ökonomische Allokation</v>
      </c>
      <c r="E27" s="233">
        <f t="shared" si="1"/>
        <v>1</v>
      </c>
      <c r="F27" s="235">
        <f t="shared" si="2"/>
        <v>0</v>
      </c>
    </row>
    <row r="28" spans="1:6" s="34" customFormat="1" ht="14.5" thickTop="1" thickBot="1" x14ac:dyDescent="0.3">
      <c r="A28" s="131"/>
      <c r="B28" s="129" t="s">
        <v>204</v>
      </c>
      <c r="C28" s="214"/>
      <c r="D28" s="233" t="str">
        <f t="shared" si="0"/>
        <v>zb. ökonomische Allokation</v>
      </c>
      <c r="E28" s="233">
        <f t="shared" si="1"/>
        <v>1</v>
      </c>
      <c r="F28" s="235">
        <f t="shared" si="2"/>
        <v>0</v>
      </c>
    </row>
    <row r="29" spans="1:6" s="34" customFormat="1" ht="14.5" thickTop="1" thickBot="1" x14ac:dyDescent="0.3">
      <c r="A29" s="131"/>
      <c r="B29" s="129" t="s">
        <v>204</v>
      </c>
      <c r="C29" s="214"/>
      <c r="D29" s="233" t="str">
        <f t="shared" si="0"/>
        <v>zb. ökonomische Allokation</v>
      </c>
      <c r="E29" s="233">
        <f t="shared" si="1"/>
        <v>1</v>
      </c>
      <c r="F29" s="235">
        <f t="shared" si="2"/>
        <v>0</v>
      </c>
    </row>
    <row r="30" spans="1:6" s="34" customFormat="1" ht="14" thickTop="1" x14ac:dyDescent="0.25"/>
    <row r="31" spans="1:6" s="34" customFormat="1" ht="13.5" x14ac:dyDescent="0.25"/>
  </sheetData>
  <mergeCells count="7">
    <mergeCell ref="F2:F3"/>
    <mergeCell ref="A2:C2"/>
    <mergeCell ref="A15:B15"/>
    <mergeCell ref="C15:F15"/>
    <mergeCell ref="A12:A13"/>
    <mergeCell ref="B12:C12"/>
    <mergeCell ref="B13:C13"/>
  </mergeCells>
  <phoneticPr fontId="0" type="noConversion"/>
  <hyperlinks>
    <hyperlink ref="F2:F3" location="Inhalt!A1" display="zurück zum Inhalt" xr:uid="{EE25A989-F24F-45A2-BBEE-2BAB35161614}"/>
  </hyperlinks>
  <pageMargins left="0.78740157480314965" right="0.78740157480314965" top="0.98425196850393704" bottom="0.98425196850393704" header="0.51181102362204722" footer="0.51181102362204722"/>
  <pageSetup paperSize="9" scale="52" orientation="landscape" r:id="rId1"/>
  <headerFooter alignWithMargins="0">
    <oddFooter>Seite &amp;P von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F0D2-321F-4AE1-A26A-47FC945F1727}">
  <sheetPr>
    <tabColor theme="8"/>
  </sheetPr>
  <dimension ref="A1:AK30"/>
  <sheetViews>
    <sheetView showGridLines="0" tabSelected="1" workbookViewId="0">
      <selection activeCell="J36" sqref="J36"/>
    </sheetView>
  </sheetViews>
  <sheetFormatPr baseColWidth="10" defaultColWidth="11.453125" defaultRowHeight="12.5" x14ac:dyDescent="0.25"/>
  <cols>
    <col min="1" max="1" width="31.453125" customWidth="1"/>
    <col min="2" max="2" width="17.453125" customWidth="1"/>
    <col min="3" max="3" width="18" customWidth="1"/>
    <col min="4" max="4" width="15.54296875" customWidth="1"/>
    <col min="5" max="5" width="13.81640625" customWidth="1"/>
    <col min="6" max="30" width="15.54296875" customWidth="1"/>
  </cols>
  <sheetData>
    <row r="1" spans="1:37" ht="13.5" x14ac:dyDescent="0.3">
      <c r="A1" s="5"/>
      <c r="B1" s="5"/>
      <c r="C1" s="5"/>
      <c r="D1" s="5"/>
      <c r="E1" s="5"/>
      <c r="F1" s="5"/>
      <c r="G1" s="5"/>
      <c r="H1" s="7"/>
    </row>
    <row r="2" spans="1:37" ht="23" x14ac:dyDescent="0.45">
      <c r="A2" s="218" t="s">
        <v>236</v>
      </c>
      <c r="B2" s="218"/>
      <c r="C2" s="7"/>
      <c r="D2" s="7"/>
      <c r="E2" s="7"/>
      <c r="F2" s="5"/>
      <c r="G2" s="5"/>
      <c r="H2" s="7"/>
      <c r="AE2" s="73"/>
      <c r="AF2" s="73"/>
      <c r="AG2" s="73"/>
      <c r="AH2" s="73"/>
      <c r="AI2" s="73"/>
      <c r="AJ2" s="73"/>
      <c r="AK2" s="73"/>
    </row>
    <row r="3" spans="1:37" ht="13.5" x14ac:dyDescent="0.3">
      <c r="A3" s="5"/>
      <c r="B3" s="5"/>
      <c r="C3" s="5"/>
      <c r="D3" s="5"/>
      <c r="E3" s="5"/>
      <c r="F3" s="622" t="s">
        <v>46</v>
      </c>
      <c r="G3" s="5"/>
      <c r="H3" s="7"/>
      <c r="AE3" s="73"/>
      <c r="AF3" s="73"/>
      <c r="AG3" s="73"/>
      <c r="AH3" s="73"/>
      <c r="AI3" s="73"/>
      <c r="AJ3" s="73"/>
      <c r="AK3" s="73"/>
    </row>
    <row r="4" spans="1:37" ht="13.5" x14ac:dyDescent="0.3">
      <c r="A4" s="19" t="s">
        <v>19</v>
      </c>
      <c r="B4" s="5">
        <f>Stammdaten!B15</f>
        <v>0</v>
      </c>
      <c r="C4" s="10"/>
      <c r="D4" s="10"/>
      <c r="E4" s="10"/>
      <c r="F4" s="622"/>
      <c r="G4" s="7"/>
      <c r="H4" s="7"/>
      <c r="AE4" s="73"/>
      <c r="AF4" s="73"/>
      <c r="AG4" s="73"/>
      <c r="AH4" s="73"/>
      <c r="AI4" s="73"/>
      <c r="AJ4" s="73"/>
      <c r="AK4" s="73"/>
    </row>
    <row r="5" spans="1:37" ht="14" thickBot="1" x14ac:dyDescent="0.3">
      <c r="A5" s="43" t="s">
        <v>20</v>
      </c>
      <c r="B5" s="23">
        <f>Stammdaten!B5</f>
        <v>0</v>
      </c>
      <c r="C5" s="23"/>
      <c r="D5" s="23"/>
      <c r="E5" s="23"/>
      <c r="F5" s="9"/>
      <c r="G5" s="7"/>
      <c r="H5" s="7"/>
      <c r="AE5" s="73"/>
      <c r="AF5" s="73"/>
      <c r="AG5" s="73"/>
      <c r="AH5" s="73"/>
      <c r="AI5" s="73"/>
      <c r="AJ5" s="73"/>
      <c r="AK5" s="73"/>
    </row>
    <row r="6" spans="1:37" x14ac:dyDescent="0.25">
      <c r="AE6" s="73"/>
      <c r="AF6" s="73"/>
      <c r="AG6" s="73"/>
      <c r="AH6" s="73"/>
      <c r="AI6" s="73"/>
      <c r="AJ6" s="73"/>
      <c r="AK6" s="73"/>
    </row>
    <row r="7" spans="1:37" x14ac:dyDescent="0.25">
      <c r="AE7" s="73"/>
      <c r="AF7" s="73"/>
      <c r="AG7" s="73"/>
      <c r="AH7" s="73"/>
      <c r="AI7" s="73"/>
      <c r="AJ7" s="73"/>
      <c r="AK7" s="73"/>
    </row>
    <row r="8" spans="1:37" s="73" customFormat="1" ht="13.5" x14ac:dyDescent="0.25">
      <c r="A8" s="134" t="s">
        <v>161</v>
      </c>
      <c r="B8" s="136"/>
      <c r="C8" s="136"/>
      <c r="D8" s="136"/>
      <c r="E8" s="136"/>
      <c r="F8" s="136"/>
      <c r="G8" s="146"/>
    </row>
    <row r="9" spans="1:37" s="73" customFormat="1" ht="64.400000000000006" customHeight="1" x14ac:dyDescent="0.3">
      <c r="A9" s="598" t="s">
        <v>237</v>
      </c>
      <c r="B9" s="599"/>
      <c r="C9" s="599"/>
      <c r="D9" s="599"/>
      <c r="E9" s="599"/>
      <c r="F9" s="599"/>
      <c r="G9" s="230"/>
      <c r="H9" s="138"/>
      <c r="I9" s="138"/>
      <c r="J9" s="138"/>
      <c r="K9" s="138"/>
      <c r="L9" s="138"/>
      <c r="M9" s="138"/>
      <c r="N9" s="138"/>
      <c r="O9" s="138"/>
      <c r="P9" s="138"/>
      <c r="Q9" s="138"/>
      <c r="R9" s="138"/>
      <c r="S9" s="138"/>
      <c r="T9" s="138"/>
      <c r="U9" s="138"/>
      <c r="V9" s="138"/>
      <c r="W9" s="138"/>
      <c r="X9" s="138"/>
      <c r="Y9" s="138"/>
      <c r="Z9" s="138"/>
      <c r="AA9" s="138"/>
      <c r="AB9" s="138"/>
      <c r="AC9" s="138"/>
      <c r="AD9" s="138"/>
    </row>
    <row r="10" spans="1:37" s="73" customFormat="1" ht="13.5" x14ac:dyDescent="0.3">
      <c r="A10" s="140"/>
      <c r="B10" s="141"/>
      <c r="C10" s="141"/>
      <c r="D10" s="141"/>
      <c r="E10" s="141"/>
      <c r="F10" s="141"/>
      <c r="G10" s="230"/>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row>
    <row r="11" spans="1:37" s="73" customFormat="1" ht="14" thickBot="1" x14ac:dyDescent="0.35">
      <c r="A11" s="139"/>
      <c r="B11" s="139"/>
      <c r="C11" s="139"/>
      <c r="D11" s="139"/>
      <c r="E11" s="139"/>
      <c r="F11" s="139"/>
      <c r="G11" s="137"/>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row>
    <row r="12" spans="1:37" s="73" customFormat="1" ht="27" x14ac:dyDescent="0.3">
      <c r="A12" s="546" t="s">
        <v>131</v>
      </c>
      <c r="B12" s="556" t="s">
        <v>132</v>
      </c>
      <c r="C12" s="556"/>
      <c r="D12" s="317" t="s">
        <v>63</v>
      </c>
      <c r="E12" s="318" t="s">
        <v>133</v>
      </c>
      <c r="F12" s="139"/>
      <c r="G12" s="137"/>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row>
    <row r="13" spans="1:37" s="73" customFormat="1" ht="41" thickBot="1" x14ac:dyDescent="0.35">
      <c r="A13" s="547"/>
      <c r="B13" s="583" t="str">
        <f>Stammdaten!$A$41</f>
        <v>zb. Die Allokation wurde auf Basis des Verhältnis des Umsatzes der Ausstellung zum Gesamtjahresumsatz der Organisation vorgenommen</v>
      </c>
      <c r="C13" s="583"/>
      <c r="D13" s="429" t="str">
        <f>Stammdaten!$B$41</f>
        <v>zb. ökonomische Allokation</v>
      </c>
      <c r="E13" s="430">
        <f>Stammdaten!$D$41</f>
        <v>1</v>
      </c>
      <c r="F13" s="139"/>
      <c r="G13" s="137"/>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row>
    <row r="14" spans="1:37" s="73" customFormat="1" ht="38.5" customHeight="1" x14ac:dyDescent="0.3">
      <c r="A14" s="139"/>
      <c r="B14" s="139"/>
      <c r="C14" s="139"/>
      <c r="D14" s="139"/>
      <c r="E14" s="139"/>
      <c r="F14" s="139"/>
      <c r="G14" s="137"/>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37" s="73" customFormat="1" ht="15" x14ac:dyDescent="0.3">
      <c r="A15" s="623" t="s">
        <v>238</v>
      </c>
      <c r="B15" s="624"/>
      <c r="C15" s="619" t="str">
        <f>Stammdaten!D26</f>
        <v>20xx</v>
      </c>
      <c r="D15" s="620"/>
      <c r="E15" s="620"/>
      <c r="F15" s="621"/>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row>
    <row r="16" spans="1:37" ht="27.5" thickBot="1" x14ac:dyDescent="0.3">
      <c r="A16" s="201" t="s">
        <v>218</v>
      </c>
      <c r="B16" s="15" t="s">
        <v>104</v>
      </c>
      <c r="C16" s="349" t="s">
        <v>137</v>
      </c>
      <c r="D16" s="347" t="s">
        <v>63</v>
      </c>
      <c r="E16" s="347" t="s">
        <v>66</v>
      </c>
      <c r="F16" s="350" t="s">
        <v>138</v>
      </c>
      <c r="G16" s="187"/>
      <c r="H16" s="187"/>
      <c r="I16" s="187"/>
      <c r="J16" s="187"/>
      <c r="K16" s="187"/>
      <c r="L16" s="187"/>
      <c r="M16" s="187"/>
      <c r="N16" s="187"/>
      <c r="O16" s="187"/>
      <c r="P16" s="187"/>
      <c r="Q16" s="187"/>
      <c r="R16" s="187"/>
      <c r="S16" s="187"/>
      <c r="T16" s="187"/>
      <c r="U16" s="187"/>
      <c r="V16" s="187"/>
      <c r="W16" s="73"/>
      <c r="X16" s="73"/>
      <c r="Y16" s="73"/>
      <c r="Z16" s="73"/>
      <c r="AA16" s="73"/>
      <c r="AB16" s="73"/>
      <c r="AC16" s="73"/>
    </row>
    <row r="17" spans="1:29" ht="16" thickTop="1" thickBot="1" x14ac:dyDescent="0.3">
      <c r="A17" s="190" t="s">
        <v>239</v>
      </c>
      <c r="B17" s="188" t="s">
        <v>240</v>
      </c>
      <c r="C17" s="346"/>
      <c r="D17" s="233" t="str">
        <f>$D$13</f>
        <v>zb. ökonomische Allokation</v>
      </c>
      <c r="E17" s="233">
        <f>$E$13</f>
        <v>1</v>
      </c>
      <c r="F17" s="235">
        <f>C17*E17</f>
        <v>0</v>
      </c>
      <c r="G17" s="189"/>
      <c r="H17" s="189"/>
      <c r="I17" s="189"/>
      <c r="J17" s="189"/>
      <c r="K17" s="189"/>
      <c r="L17" s="189"/>
      <c r="M17" s="189"/>
      <c r="N17" s="189"/>
      <c r="O17" s="189"/>
      <c r="P17" s="189"/>
      <c r="Q17" s="189"/>
      <c r="R17" s="189"/>
      <c r="S17" s="189"/>
      <c r="T17" s="189"/>
      <c r="U17" s="189"/>
      <c r="V17" s="189"/>
      <c r="W17" s="81"/>
      <c r="X17" s="75"/>
      <c r="Y17" s="74"/>
      <c r="Z17" s="74"/>
      <c r="AA17" s="74"/>
      <c r="AB17" s="74"/>
      <c r="AC17" s="73"/>
    </row>
    <row r="18" spans="1:29" ht="16" thickTop="1" thickBot="1" x14ac:dyDescent="0.3">
      <c r="A18" s="190" t="s">
        <v>241</v>
      </c>
      <c r="B18" s="188" t="s">
        <v>240</v>
      </c>
      <c r="C18" s="346"/>
      <c r="D18" s="233" t="str">
        <f t="shared" ref="D18:D21" si="0">$D$13</f>
        <v>zb. ökonomische Allokation</v>
      </c>
      <c r="E18" s="233">
        <f t="shared" ref="E18:E21" si="1">$E$13</f>
        <v>1</v>
      </c>
      <c r="F18" s="235">
        <f t="shared" ref="F18:F21" si="2">C18*E18</f>
        <v>0</v>
      </c>
      <c r="G18" s="73"/>
    </row>
    <row r="19" spans="1:29" ht="16" thickTop="1" thickBot="1" x14ac:dyDescent="0.3">
      <c r="A19" s="190" t="s">
        <v>242</v>
      </c>
      <c r="B19" s="188" t="s">
        <v>240</v>
      </c>
      <c r="C19" s="346"/>
      <c r="D19" s="233" t="str">
        <f t="shared" si="0"/>
        <v>zb. ökonomische Allokation</v>
      </c>
      <c r="E19" s="233">
        <f t="shared" si="1"/>
        <v>1</v>
      </c>
      <c r="F19" s="235">
        <f t="shared" si="2"/>
        <v>0</v>
      </c>
    </row>
    <row r="20" spans="1:29" ht="16" thickTop="1" thickBot="1" x14ac:dyDescent="0.3">
      <c r="A20" s="190" t="s">
        <v>243</v>
      </c>
      <c r="B20" s="188" t="s">
        <v>240</v>
      </c>
      <c r="C20" s="346"/>
      <c r="D20" s="233" t="str">
        <f t="shared" si="0"/>
        <v>zb. ökonomische Allokation</v>
      </c>
      <c r="E20" s="233">
        <f t="shared" si="1"/>
        <v>1</v>
      </c>
      <c r="F20" s="235">
        <f t="shared" si="2"/>
        <v>0</v>
      </c>
    </row>
    <row r="21" spans="1:29" ht="16" thickTop="1" thickBot="1" x14ac:dyDescent="0.3">
      <c r="A21" s="190" t="s">
        <v>244</v>
      </c>
      <c r="B21" s="188" t="s">
        <v>240</v>
      </c>
      <c r="C21" s="346"/>
      <c r="D21" s="233" t="str">
        <f t="shared" si="0"/>
        <v>zb. ökonomische Allokation</v>
      </c>
      <c r="E21" s="233">
        <f t="shared" si="1"/>
        <v>1</v>
      </c>
      <c r="F21" s="235">
        <f t="shared" si="2"/>
        <v>0</v>
      </c>
    </row>
    <row r="22" spans="1:29" ht="15.5" thickTop="1" x14ac:dyDescent="0.25">
      <c r="A22" s="248"/>
      <c r="B22" s="31"/>
      <c r="C22" s="249"/>
      <c r="D22" s="249"/>
      <c r="E22" s="249"/>
      <c r="F22" s="249"/>
    </row>
    <row r="24" spans="1:29" ht="15" x14ac:dyDescent="0.3">
      <c r="A24" s="623" t="s">
        <v>245</v>
      </c>
      <c r="B24" s="624"/>
      <c r="C24" s="619" t="str">
        <f>C15</f>
        <v>20xx</v>
      </c>
      <c r="D24" s="620"/>
      <c r="E24" s="620"/>
      <c r="F24" s="621"/>
    </row>
    <row r="25" spans="1:29" ht="27.5" thickBot="1" x14ac:dyDescent="0.3">
      <c r="A25" s="201" t="s">
        <v>246</v>
      </c>
      <c r="B25" s="15" t="s">
        <v>104</v>
      </c>
      <c r="C25" s="349" t="s">
        <v>137</v>
      </c>
      <c r="D25" s="347" t="s">
        <v>63</v>
      </c>
      <c r="E25" s="347" t="s">
        <v>66</v>
      </c>
      <c r="F25" s="350" t="s">
        <v>138</v>
      </c>
    </row>
    <row r="26" spans="1:29" ht="16" thickTop="1" thickBot="1" x14ac:dyDescent="0.3">
      <c r="A26" s="190" t="s">
        <v>247</v>
      </c>
      <c r="B26" s="188" t="s">
        <v>248</v>
      </c>
      <c r="C26" s="346"/>
      <c r="D26" s="233" t="str">
        <f t="shared" ref="D26:D29" si="3">$D$13</f>
        <v>zb. ökonomische Allokation</v>
      </c>
      <c r="E26" s="233">
        <f t="shared" ref="E26:E29" si="4">$E$13</f>
        <v>1</v>
      </c>
      <c r="F26" s="235">
        <f t="shared" ref="F26" si="5">C26*E26</f>
        <v>0</v>
      </c>
    </row>
    <row r="27" spans="1:29" ht="16" thickTop="1" thickBot="1" x14ac:dyDescent="0.3">
      <c r="A27" s="190" t="s">
        <v>249</v>
      </c>
      <c r="B27" s="188" t="s">
        <v>248</v>
      </c>
      <c r="C27" s="346"/>
      <c r="D27" s="233" t="str">
        <f t="shared" si="3"/>
        <v>zb. ökonomische Allokation</v>
      </c>
      <c r="E27" s="233">
        <f t="shared" si="4"/>
        <v>1</v>
      </c>
      <c r="F27" s="235">
        <f t="shared" ref="F27:F29" si="6">C27*E27</f>
        <v>0</v>
      </c>
    </row>
    <row r="28" spans="1:29" ht="16" thickTop="1" thickBot="1" x14ac:dyDescent="0.3">
      <c r="A28" s="190" t="s">
        <v>250</v>
      </c>
      <c r="B28" s="188" t="s">
        <v>248</v>
      </c>
      <c r="C28" s="346"/>
      <c r="D28" s="233" t="str">
        <f t="shared" si="3"/>
        <v>zb. ökonomische Allokation</v>
      </c>
      <c r="E28" s="233">
        <f t="shared" si="4"/>
        <v>1</v>
      </c>
      <c r="F28" s="235">
        <f t="shared" si="6"/>
        <v>0</v>
      </c>
    </row>
    <row r="29" spans="1:29" ht="16" thickTop="1" thickBot="1" x14ac:dyDescent="0.3">
      <c r="A29" s="190" t="s">
        <v>251</v>
      </c>
      <c r="B29" s="188" t="s">
        <v>248</v>
      </c>
      <c r="C29" s="346"/>
      <c r="D29" s="233" t="str">
        <f t="shared" si="3"/>
        <v>zb. ökonomische Allokation</v>
      </c>
      <c r="E29" s="233">
        <f t="shared" si="4"/>
        <v>1</v>
      </c>
      <c r="F29" s="235">
        <f t="shared" si="6"/>
        <v>0</v>
      </c>
    </row>
    <row r="30" spans="1:29" ht="13" thickTop="1" x14ac:dyDescent="0.25"/>
  </sheetData>
  <mergeCells count="9">
    <mergeCell ref="C24:F24"/>
    <mergeCell ref="F3:F4"/>
    <mergeCell ref="A9:F9"/>
    <mergeCell ref="B13:C13"/>
    <mergeCell ref="A12:A13"/>
    <mergeCell ref="B12:C12"/>
    <mergeCell ref="C15:F15"/>
    <mergeCell ref="A15:B15"/>
    <mergeCell ref="A24:B24"/>
  </mergeCells>
  <hyperlinks>
    <hyperlink ref="F3:F4" location="Inhalt!A1" display="zurück zum Inhalt" xr:uid="{7155CCF5-C925-41F6-9A97-BC5DAC1B845E}"/>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4E19-0AA1-474A-B75E-55A5A1EAD8B2}">
  <sheetPr>
    <tabColor theme="9"/>
  </sheetPr>
  <dimension ref="A1:AB53"/>
  <sheetViews>
    <sheetView showGridLines="0" topLeftCell="A5" zoomScaleNormal="100" workbookViewId="0">
      <selection activeCell="I24" sqref="I24"/>
    </sheetView>
  </sheetViews>
  <sheetFormatPr baseColWidth="10" defaultColWidth="11.453125" defaultRowHeight="12.5" x14ac:dyDescent="0.25"/>
  <cols>
    <col min="1" max="1" width="24.54296875" customWidth="1"/>
    <col min="2" max="2" width="26.1796875" customWidth="1"/>
    <col min="3" max="3" width="23.453125" customWidth="1"/>
    <col min="4" max="4" width="6.1796875" customWidth="1"/>
    <col min="5" max="6" width="20.54296875" customWidth="1"/>
    <col min="7" max="21" width="15.81640625" customWidth="1"/>
  </cols>
  <sheetData>
    <row r="1" spans="1:28" ht="13.5" x14ac:dyDescent="0.3">
      <c r="A1" s="5"/>
      <c r="B1" s="5"/>
      <c r="C1" s="5"/>
      <c r="D1" s="5"/>
      <c r="E1" s="5"/>
    </row>
    <row r="2" spans="1:28" ht="23" x14ac:dyDescent="0.45">
      <c r="A2" s="218" t="s">
        <v>252</v>
      </c>
      <c r="B2" s="218"/>
      <c r="C2" s="218"/>
      <c r="D2" s="6"/>
      <c r="E2" s="6"/>
      <c r="V2" s="73"/>
      <c r="W2" s="73"/>
      <c r="X2" s="73"/>
      <c r="Y2" s="73"/>
      <c r="Z2" s="73"/>
      <c r="AA2" s="73"/>
      <c r="AB2" s="73"/>
    </row>
    <row r="3" spans="1:28" ht="15" x14ac:dyDescent="0.3">
      <c r="A3" s="5"/>
      <c r="B3" s="5"/>
      <c r="C3" s="5"/>
      <c r="D3" s="8"/>
      <c r="E3" s="8"/>
      <c r="F3" s="622" t="s">
        <v>46</v>
      </c>
      <c r="V3" s="73"/>
      <c r="W3" s="73"/>
      <c r="X3" s="73"/>
      <c r="Y3" s="73"/>
      <c r="Z3" s="73"/>
      <c r="AA3" s="73"/>
      <c r="AB3" s="73"/>
    </row>
    <row r="4" spans="1:28" ht="13.5" x14ac:dyDescent="0.3">
      <c r="A4" s="19" t="s">
        <v>19</v>
      </c>
      <c r="B4" s="3"/>
      <c r="C4" s="10">
        <v>0</v>
      </c>
      <c r="D4" s="7"/>
      <c r="E4" s="7"/>
      <c r="F4" s="622"/>
      <c r="V4" s="73"/>
      <c r="W4" s="73"/>
      <c r="X4" s="73"/>
      <c r="Y4" s="73"/>
      <c r="Z4" s="73"/>
      <c r="AA4" s="73"/>
      <c r="AB4" s="73"/>
    </row>
    <row r="5" spans="1:28" ht="14" thickBot="1" x14ac:dyDescent="0.3">
      <c r="A5" s="43" t="s">
        <v>20</v>
      </c>
      <c r="B5" s="9"/>
      <c r="C5" s="23">
        <v>0</v>
      </c>
      <c r="D5" s="9"/>
      <c r="E5" s="9"/>
      <c r="F5" s="78"/>
      <c r="V5" s="73"/>
      <c r="W5" s="73"/>
      <c r="X5" s="73"/>
      <c r="Y5" s="73"/>
      <c r="Z5" s="73"/>
      <c r="AA5" s="73"/>
      <c r="AB5" s="73"/>
    </row>
    <row r="6" spans="1:28" x14ac:dyDescent="0.25">
      <c r="V6" s="73"/>
      <c r="W6" s="73"/>
      <c r="X6" s="73"/>
      <c r="Y6" s="73"/>
      <c r="Z6" s="73"/>
      <c r="AA6" s="73"/>
      <c r="AB6" s="73"/>
    </row>
    <row r="7" spans="1:28" x14ac:dyDescent="0.25">
      <c r="V7" s="73"/>
      <c r="W7" s="73"/>
      <c r="X7" s="73"/>
      <c r="Y7" s="73"/>
      <c r="Z7" s="73"/>
      <c r="AA7" s="73"/>
      <c r="AB7" s="73"/>
    </row>
    <row r="8" spans="1:28" ht="15" x14ac:dyDescent="0.25">
      <c r="A8" s="56" t="s">
        <v>161</v>
      </c>
      <c r="B8" s="179"/>
      <c r="C8" s="86"/>
      <c r="D8" s="86"/>
      <c r="E8" s="86"/>
      <c r="F8" s="87"/>
      <c r="V8" s="73"/>
      <c r="W8" s="73"/>
      <c r="X8" s="73"/>
      <c r="Y8" s="73"/>
      <c r="Z8" s="73"/>
      <c r="AA8" s="73"/>
      <c r="AB8" s="73"/>
    </row>
    <row r="9" spans="1:28" ht="67" customHeight="1" x14ac:dyDescent="0.25">
      <c r="A9" s="625" t="s">
        <v>253</v>
      </c>
      <c r="B9" s="626"/>
      <c r="C9" s="626"/>
      <c r="D9" s="626"/>
      <c r="E9" s="626"/>
      <c r="F9" s="181"/>
      <c r="G9" s="180"/>
      <c r="H9" s="180"/>
      <c r="I9" s="180"/>
      <c r="J9" s="180"/>
      <c r="K9" s="180"/>
      <c r="L9" s="180"/>
      <c r="M9" s="180"/>
      <c r="N9" s="180"/>
      <c r="O9" s="180"/>
      <c r="P9" s="180"/>
      <c r="Q9" s="180"/>
      <c r="R9" s="180"/>
      <c r="S9" s="180"/>
      <c r="T9" s="180"/>
      <c r="U9" s="180"/>
      <c r="V9" s="73"/>
      <c r="W9" s="73"/>
      <c r="X9" s="73"/>
      <c r="Y9" s="73"/>
      <c r="Z9" s="73"/>
      <c r="AA9" s="73"/>
      <c r="AB9" s="73"/>
    </row>
    <row r="10" spans="1:28" ht="15" x14ac:dyDescent="0.25">
      <c r="A10" s="182"/>
      <c r="B10" s="183"/>
      <c r="C10" s="183"/>
      <c r="D10" s="183"/>
      <c r="E10" s="183"/>
      <c r="F10" s="184"/>
      <c r="G10" s="180"/>
      <c r="H10" s="180"/>
      <c r="I10" s="180"/>
      <c r="J10" s="180"/>
      <c r="K10" s="180"/>
      <c r="L10" s="180"/>
      <c r="M10" s="180"/>
      <c r="N10" s="180"/>
      <c r="O10" s="180"/>
      <c r="P10" s="180"/>
      <c r="Q10" s="180"/>
      <c r="R10" s="180"/>
      <c r="S10" s="180"/>
      <c r="T10" s="180"/>
      <c r="U10" s="180"/>
      <c r="V10" s="73"/>
      <c r="W10" s="73"/>
      <c r="X10" s="73"/>
      <c r="Y10" s="73"/>
      <c r="Z10" s="73"/>
      <c r="AA10" s="73"/>
      <c r="AB10" s="73"/>
    </row>
    <row r="11" spans="1:28" ht="15" x14ac:dyDescent="0.3">
      <c r="A11" s="104"/>
      <c r="B11" s="185"/>
      <c r="C11" s="180"/>
      <c r="D11" s="180"/>
      <c r="E11" s="180"/>
      <c r="F11" s="180"/>
      <c r="G11" s="180"/>
      <c r="H11" s="180"/>
      <c r="I11" s="180"/>
      <c r="J11" s="180"/>
      <c r="K11" s="180"/>
      <c r="L11" s="180"/>
      <c r="M11" s="180"/>
      <c r="N11" s="180"/>
      <c r="O11" s="180"/>
      <c r="P11" s="180"/>
      <c r="Q11" s="180"/>
      <c r="R11" s="180"/>
      <c r="S11" s="180"/>
      <c r="T11" s="180"/>
      <c r="U11" s="180"/>
      <c r="V11" s="73"/>
      <c r="W11" s="73"/>
      <c r="X11" s="73"/>
      <c r="Y11" s="73"/>
      <c r="Z11" s="73"/>
      <c r="AA11" s="73"/>
      <c r="AB11" s="73"/>
    </row>
    <row r="12" spans="1:28" x14ac:dyDescent="0.25">
      <c r="F12" s="187"/>
      <c r="G12" s="187"/>
      <c r="H12" s="187"/>
      <c r="I12" s="187"/>
      <c r="J12" s="187"/>
      <c r="K12" s="187"/>
      <c r="L12" s="187"/>
      <c r="M12" s="187"/>
      <c r="N12" s="187"/>
      <c r="O12" s="187"/>
      <c r="P12" s="187"/>
      <c r="Q12" s="187"/>
      <c r="R12" s="187"/>
      <c r="S12" s="187"/>
      <c r="T12" s="187"/>
      <c r="U12" s="187"/>
      <c r="V12" s="73"/>
      <c r="W12" s="73"/>
      <c r="X12" s="73"/>
      <c r="Y12" s="73"/>
      <c r="Z12" s="73"/>
      <c r="AA12" s="73"/>
      <c r="AB12" s="73"/>
    </row>
    <row r="13" spans="1:28" ht="15" x14ac:dyDescent="0.25">
      <c r="A13" s="501" t="s">
        <v>218</v>
      </c>
      <c r="B13" s="503"/>
      <c r="C13" s="15" t="s">
        <v>104</v>
      </c>
      <c r="E13" s="627" t="str">
        <f>Stammdaten!D26</f>
        <v>20xx</v>
      </c>
      <c r="F13" s="628"/>
      <c r="G13" s="187"/>
      <c r="H13" s="187"/>
      <c r="I13" s="187"/>
      <c r="J13" s="187"/>
      <c r="K13" s="187"/>
      <c r="L13" s="187"/>
      <c r="M13" s="187"/>
      <c r="N13" s="187"/>
      <c r="O13" s="187"/>
      <c r="P13" s="187"/>
      <c r="Q13" s="187"/>
      <c r="R13" s="187"/>
      <c r="S13" s="187"/>
      <c r="T13" s="187"/>
      <c r="U13" s="187"/>
      <c r="V13" s="73"/>
      <c r="W13" s="73"/>
      <c r="X13" s="73"/>
      <c r="Y13" s="73"/>
      <c r="Z13" s="73"/>
      <c r="AA13" s="73"/>
      <c r="AB13" s="73"/>
    </row>
    <row r="14" spans="1:28" ht="15" x14ac:dyDescent="0.25">
      <c r="A14" s="70"/>
      <c r="B14" s="70"/>
      <c r="C14" s="28"/>
      <c r="E14" s="12"/>
      <c r="F14" s="12"/>
      <c r="G14" s="28"/>
      <c r="H14" s="28"/>
      <c r="I14" s="28"/>
      <c r="J14" s="28"/>
      <c r="K14" s="28"/>
      <c r="L14" s="28"/>
      <c r="M14" s="28"/>
      <c r="N14" s="28"/>
      <c r="O14" s="28"/>
      <c r="P14" s="28"/>
      <c r="Q14" s="28"/>
      <c r="R14" s="28"/>
      <c r="S14" s="28"/>
      <c r="T14" s="28"/>
      <c r="U14" s="28"/>
      <c r="V14" s="73"/>
      <c r="W14" s="73"/>
      <c r="X14" s="73"/>
      <c r="Y14" s="73"/>
      <c r="Z14" s="73"/>
      <c r="AA14" s="73"/>
      <c r="AB14" s="73"/>
    </row>
    <row r="15" spans="1:28" ht="15" x14ac:dyDescent="0.25">
      <c r="A15" s="631" t="s">
        <v>254</v>
      </c>
      <c r="B15" s="632"/>
      <c r="C15" s="188" t="s">
        <v>255</v>
      </c>
      <c r="E15" s="633"/>
      <c r="F15" s="634"/>
      <c r="G15" s="189"/>
      <c r="H15" s="189"/>
      <c r="I15" s="189"/>
      <c r="J15" s="189"/>
      <c r="K15" s="189"/>
      <c r="L15" s="189"/>
      <c r="M15" s="189"/>
      <c r="N15" s="189"/>
      <c r="O15" s="189"/>
      <c r="P15" s="189"/>
      <c r="Q15" s="189"/>
      <c r="R15" s="189"/>
      <c r="S15" s="189"/>
      <c r="T15" s="189"/>
      <c r="U15" s="189"/>
      <c r="V15" s="81"/>
      <c r="W15" s="75"/>
      <c r="X15" s="74"/>
      <c r="Y15" s="74"/>
      <c r="Z15" s="74"/>
      <c r="AA15" s="74"/>
      <c r="AB15" s="73"/>
    </row>
    <row r="16" spans="1:28" ht="15" x14ac:dyDescent="0.25">
      <c r="A16" s="629" t="s">
        <v>256</v>
      </c>
      <c r="B16" s="630"/>
      <c r="C16" s="188" t="s">
        <v>255</v>
      </c>
      <c r="E16" s="633"/>
      <c r="F16" s="634"/>
      <c r="G16" s="189"/>
      <c r="H16" s="189"/>
      <c r="I16" s="189"/>
      <c r="J16" s="189"/>
      <c r="K16" s="189"/>
      <c r="L16" s="189"/>
      <c r="M16" s="189"/>
      <c r="N16" s="189"/>
      <c r="O16" s="189"/>
      <c r="P16" s="189"/>
      <c r="Q16" s="189"/>
      <c r="R16" s="189"/>
      <c r="S16" s="189"/>
      <c r="T16" s="189"/>
      <c r="U16" s="189"/>
      <c r="V16" s="81"/>
      <c r="W16" s="75"/>
      <c r="X16" s="74"/>
      <c r="Y16" s="74"/>
      <c r="Z16" s="74"/>
      <c r="AA16" s="74"/>
      <c r="AB16" s="73"/>
    </row>
    <row r="17" spans="1:28" ht="15" x14ac:dyDescent="0.25">
      <c r="A17" s="629" t="s">
        <v>257</v>
      </c>
      <c r="B17" s="630"/>
      <c r="C17" s="198" t="s">
        <v>111</v>
      </c>
      <c r="E17" s="635" t="str">
        <f>IF(E15=0,"",E15/E16)</f>
        <v/>
      </c>
      <c r="F17" s="636"/>
      <c r="G17" s="189"/>
      <c r="H17" s="189"/>
      <c r="I17" s="189"/>
      <c r="J17" s="189"/>
      <c r="K17" s="189"/>
      <c r="L17" s="189"/>
      <c r="M17" s="189"/>
      <c r="N17" s="189"/>
      <c r="O17" s="189"/>
      <c r="P17" s="189"/>
      <c r="Q17" s="189"/>
      <c r="R17" s="189"/>
      <c r="S17" s="189"/>
      <c r="T17" s="189"/>
      <c r="U17" s="189"/>
      <c r="V17" s="81"/>
      <c r="W17" s="75"/>
      <c r="X17" s="74"/>
      <c r="Y17" s="74"/>
      <c r="Z17" s="74"/>
      <c r="AA17" s="74"/>
      <c r="AB17" s="73"/>
    </row>
    <row r="18" spans="1:28" ht="30" x14ac:dyDescent="0.25">
      <c r="A18" s="629" t="s">
        <v>258</v>
      </c>
      <c r="B18" s="644"/>
      <c r="C18" s="630"/>
      <c r="E18" s="225" t="s">
        <v>255</v>
      </c>
      <c r="F18" s="226" t="s">
        <v>259</v>
      </c>
      <c r="G18" s="189"/>
      <c r="H18" s="189"/>
      <c r="I18" s="189"/>
      <c r="J18" s="189"/>
      <c r="K18" s="189"/>
      <c r="L18" s="189"/>
      <c r="M18" s="189"/>
      <c r="N18" s="189"/>
      <c r="O18" s="189"/>
      <c r="P18" s="189"/>
      <c r="Q18" s="189"/>
      <c r="R18" s="189"/>
      <c r="S18" s="189"/>
      <c r="T18" s="189"/>
      <c r="U18" s="189"/>
      <c r="V18" s="81"/>
      <c r="W18" s="75"/>
      <c r="X18" s="74"/>
      <c r="Y18" s="74"/>
      <c r="Z18" s="74"/>
      <c r="AA18" s="74"/>
      <c r="AB18" s="73"/>
    </row>
    <row r="19" spans="1:28" ht="15" x14ac:dyDescent="0.25">
      <c r="A19" s="637" t="s">
        <v>260</v>
      </c>
      <c r="B19" s="638"/>
      <c r="C19" s="639"/>
      <c r="E19" s="89"/>
      <c r="F19" s="89"/>
      <c r="G19" s="189"/>
      <c r="H19" s="189"/>
      <c r="I19" s="189"/>
      <c r="J19" s="189"/>
      <c r="K19" s="189"/>
      <c r="L19" s="189"/>
      <c r="M19" s="189"/>
      <c r="N19" s="189"/>
      <c r="O19" s="189"/>
      <c r="P19" s="189"/>
      <c r="Q19" s="189"/>
      <c r="R19" s="189"/>
      <c r="S19" s="189"/>
      <c r="T19" s="189"/>
      <c r="U19" s="189"/>
      <c r="V19" s="81"/>
      <c r="W19" s="75"/>
      <c r="X19" s="74"/>
      <c r="Y19" s="74"/>
      <c r="Z19" s="74"/>
      <c r="AA19" s="74"/>
      <c r="AB19" s="73"/>
    </row>
    <row r="20" spans="1:28" ht="15" x14ac:dyDescent="0.25">
      <c r="A20" s="637" t="s">
        <v>261</v>
      </c>
      <c r="B20" s="638"/>
      <c r="C20" s="639"/>
      <c r="E20" s="89"/>
      <c r="F20" s="89"/>
      <c r="G20" s="189"/>
      <c r="H20" s="189"/>
      <c r="I20" s="189"/>
      <c r="J20" s="189"/>
      <c r="K20" s="189"/>
      <c r="L20" s="189"/>
      <c r="M20" s="189"/>
      <c r="N20" s="189"/>
      <c r="O20" s="189"/>
      <c r="P20" s="189"/>
      <c r="Q20" s="189"/>
      <c r="R20" s="189"/>
      <c r="S20" s="189"/>
      <c r="T20" s="189"/>
      <c r="U20" s="189"/>
      <c r="V20" s="81"/>
      <c r="W20" s="75"/>
      <c r="X20" s="74"/>
      <c r="Y20" s="74"/>
      <c r="Z20" s="74"/>
      <c r="AA20" s="74"/>
      <c r="AB20" s="73"/>
    </row>
    <row r="21" spans="1:28" ht="15" x14ac:dyDescent="0.25">
      <c r="A21" s="637" t="s">
        <v>223</v>
      </c>
      <c r="B21" s="638"/>
      <c r="C21" s="639"/>
      <c r="E21" s="89"/>
      <c r="F21" s="89"/>
      <c r="G21" s="189"/>
      <c r="H21" s="189"/>
      <c r="I21" s="189"/>
      <c r="J21" s="189"/>
      <c r="K21" s="189"/>
      <c r="L21" s="189"/>
      <c r="M21" s="189"/>
      <c r="N21" s="189"/>
      <c r="O21" s="189"/>
      <c r="P21" s="189"/>
      <c r="Q21" s="189"/>
      <c r="R21" s="189"/>
      <c r="S21" s="189"/>
      <c r="T21" s="189"/>
      <c r="U21" s="189"/>
      <c r="V21" s="81"/>
      <c r="W21" s="75"/>
      <c r="X21" s="74"/>
      <c r="Y21" s="74"/>
      <c r="Z21" s="74"/>
      <c r="AA21" s="74"/>
      <c r="AB21" s="73"/>
    </row>
    <row r="22" spans="1:28" ht="15" x14ac:dyDescent="0.25">
      <c r="A22" s="637" t="s">
        <v>262</v>
      </c>
      <c r="B22" s="638" t="s">
        <v>263</v>
      </c>
      <c r="C22" s="639"/>
      <c r="E22" s="89"/>
      <c r="F22" s="89"/>
      <c r="G22" s="189"/>
      <c r="H22" s="189"/>
      <c r="I22" s="189"/>
      <c r="J22" s="189"/>
      <c r="K22" s="189"/>
      <c r="L22" s="189"/>
      <c r="M22" s="189"/>
      <c r="N22" s="189"/>
      <c r="O22" s="189"/>
      <c r="P22" s="189"/>
      <c r="Q22" s="189"/>
      <c r="R22" s="189"/>
      <c r="S22" s="189"/>
      <c r="T22" s="189"/>
      <c r="U22" s="189"/>
      <c r="V22" s="81"/>
      <c r="W22" s="75"/>
      <c r="X22" s="74"/>
      <c r="Y22" s="74"/>
      <c r="Z22" s="74"/>
      <c r="AA22" s="74"/>
      <c r="AB22" s="73"/>
    </row>
    <row r="23" spans="1:28" ht="15" x14ac:dyDescent="0.25">
      <c r="A23" s="637" t="s">
        <v>264</v>
      </c>
      <c r="B23" s="638" t="s">
        <v>263</v>
      </c>
      <c r="C23" s="639"/>
      <c r="E23" s="89"/>
      <c r="F23" s="89"/>
      <c r="G23" s="189"/>
      <c r="H23" s="189"/>
      <c r="I23" s="189"/>
      <c r="J23" s="189"/>
      <c r="K23" s="189"/>
      <c r="L23" s="189"/>
      <c r="M23" s="189"/>
      <c r="N23" s="189"/>
      <c r="O23" s="189"/>
      <c r="P23" s="189"/>
      <c r="Q23" s="189"/>
      <c r="R23" s="189"/>
      <c r="S23" s="189"/>
      <c r="T23" s="189"/>
      <c r="U23" s="189"/>
      <c r="V23" s="81"/>
      <c r="W23" s="75"/>
      <c r="X23" s="74"/>
      <c r="Y23" s="74"/>
      <c r="Z23" s="74"/>
      <c r="AA23" s="74"/>
      <c r="AB23" s="73"/>
    </row>
    <row r="24" spans="1:28" ht="15" x14ac:dyDescent="0.25">
      <c r="A24" s="637" t="s">
        <v>265</v>
      </c>
      <c r="B24" s="638" t="s">
        <v>265</v>
      </c>
      <c r="C24" s="639"/>
      <c r="E24" s="89"/>
      <c r="F24" s="89"/>
      <c r="G24" s="189"/>
      <c r="H24" s="189"/>
      <c r="I24" s="189"/>
      <c r="J24" s="189"/>
      <c r="K24" s="189"/>
      <c r="L24" s="189"/>
      <c r="M24" s="189"/>
      <c r="N24" s="189"/>
      <c r="O24" s="189"/>
      <c r="P24" s="189"/>
      <c r="Q24" s="189"/>
      <c r="R24" s="189"/>
      <c r="S24" s="189"/>
      <c r="T24" s="189"/>
      <c r="U24" s="189"/>
      <c r="V24" s="81"/>
      <c r="W24" s="75"/>
      <c r="X24" s="74"/>
      <c r="Y24" s="74"/>
      <c r="Z24" s="74"/>
      <c r="AA24" s="74"/>
      <c r="AB24" s="73"/>
    </row>
    <row r="25" spans="1:28" ht="15" x14ac:dyDescent="0.25">
      <c r="A25" s="640" t="s">
        <v>266</v>
      </c>
      <c r="B25" s="641" t="s">
        <v>265</v>
      </c>
      <c r="C25" s="642"/>
      <c r="E25" s="419">
        <f>SUM(E19:E24)</f>
        <v>0</v>
      </c>
      <c r="F25" s="419">
        <f>SUM(F19:F24)</f>
        <v>0</v>
      </c>
      <c r="G25" s="189"/>
      <c r="H25" s="189"/>
      <c r="I25" s="189"/>
      <c r="J25" s="189"/>
      <c r="K25" s="189"/>
      <c r="L25" s="189"/>
      <c r="M25" s="189"/>
      <c r="N25" s="189"/>
      <c r="O25" s="189"/>
      <c r="P25" s="189"/>
      <c r="Q25" s="189"/>
      <c r="R25" s="189"/>
      <c r="S25" s="189"/>
      <c r="T25" s="189"/>
      <c r="U25" s="189"/>
      <c r="V25" s="81"/>
      <c r="W25" s="75"/>
      <c r="X25" s="74"/>
      <c r="Y25" s="74"/>
      <c r="Z25" s="74"/>
      <c r="AA25" s="74"/>
      <c r="AB25" s="73"/>
    </row>
    <row r="26" spans="1:28" ht="15" x14ac:dyDescent="0.3">
      <c r="A26" s="27"/>
      <c r="B26" s="83"/>
      <c r="C26" s="189"/>
      <c r="E26" s="189"/>
      <c r="F26" s="189"/>
      <c r="G26" s="189"/>
      <c r="H26" s="189"/>
      <c r="I26" s="189"/>
      <c r="J26" s="189"/>
      <c r="K26" s="189"/>
      <c r="L26" s="189"/>
      <c r="M26" s="189"/>
      <c r="N26" s="189"/>
      <c r="O26" s="189"/>
      <c r="P26" s="189"/>
      <c r="Q26" s="189"/>
      <c r="R26" s="189"/>
      <c r="S26" s="189"/>
      <c r="T26" s="189"/>
      <c r="U26" s="189"/>
      <c r="V26" s="81"/>
      <c r="W26" s="75"/>
      <c r="X26" s="74"/>
      <c r="Y26" s="74"/>
      <c r="Z26" s="74"/>
      <c r="AA26" s="74"/>
      <c r="AB26" s="73"/>
    </row>
    <row r="27" spans="1:28" ht="15.5" thickBot="1" x14ac:dyDescent="0.3">
      <c r="A27" s="643" t="s">
        <v>267</v>
      </c>
      <c r="B27" s="643"/>
      <c r="C27" s="643"/>
      <c r="E27" s="647" t="str">
        <f>E13</f>
        <v>20xx</v>
      </c>
      <c r="F27" s="648"/>
      <c r="G27" s="189"/>
      <c r="H27" s="189"/>
      <c r="I27" s="189"/>
      <c r="J27" s="189"/>
      <c r="K27" s="189"/>
      <c r="L27" s="189"/>
      <c r="M27" s="189"/>
      <c r="N27" s="189"/>
      <c r="O27" s="189"/>
      <c r="P27" s="189"/>
      <c r="Q27" s="189"/>
      <c r="R27" s="189"/>
      <c r="S27" s="189"/>
      <c r="T27" s="189"/>
      <c r="U27" s="189"/>
      <c r="V27" s="81"/>
      <c r="W27" s="75"/>
      <c r="X27" s="74"/>
      <c r="Y27" s="74"/>
      <c r="Z27" s="74"/>
      <c r="AA27" s="74"/>
      <c r="AB27" s="73"/>
    </row>
    <row r="28" spans="1:28" ht="16" thickTop="1" thickBot="1" x14ac:dyDescent="0.35">
      <c r="A28" s="645" t="s">
        <v>260</v>
      </c>
      <c r="B28" s="646"/>
      <c r="C28" s="191" t="s">
        <v>268</v>
      </c>
      <c r="E28" s="649" t="str">
        <f>IF(F19="","",F19*$E$17)</f>
        <v/>
      </c>
      <c r="F28" s="650"/>
      <c r="G28" s="189"/>
      <c r="H28" s="189"/>
      <c r="I28" s="189"/>
      <c r="J28" s="189"/>
      <c r="K28" s="189"/>
      <c r="L28" s="189"/>
      <c r="M28" s="189"/>
      <c r="N28" s="189"/>
      <c r="O28" s="189"/>
      <c r="P28" s="189"/>
      <c r="Q28" s="189"/>
      <c r="R28" s="189"/>
      <c r="S28" s="189"/>
      <c r="T28" s="189"/>
      <c r="U28" s="189"/>
      <c r="V28" s="81"/>
      <c r="W28" s="75"/>
      <c r="X28" s="74"/>
      <c r="Y28" s="74"/>
      <c r="Z28" s="74"/>
      <c r="AA28" s="74"/>
      <c r="AB28" s="73"/>
    </row>
    <row r="29" spans="1:28" ht="16" thickTop="1" thickBot="1" x14ac:dyDescent="0.35">
      <c r="A29" s="645" t="s">
        <v>261</v>
      </c>
      <c r="B29" s="646"/>
      <c r="C29" s="191" t="s">
        <v>268</v>
      </c>
      <c r="E29" s="649" t="str">
        <f t="shared" ref="E29:E33" si="0">IF(F20="","",F20*$E$17)</f>
        <v/>
      </c>
      <c r="F29" s="650"/>
      <c r="G29" s="189"/>
      <c r="H29" s="189"/>
      <c r="I29" s="189"/>
      <c r="J29" s="189"/>
      <c r="K29" s="189"/>
      <c r="L29" s="189"/>
      <c r="M29" s="189"/>
      <c r="N29" s="189"/>
      <c r="O29" s="189"/>
      <c r="P29" s="189"/>
      <c r="Q29" s="189"/>
      <c r="R29" s="189"/>
      <c r="S29" s="189"/>
      <c r="T29" s="189"/>
      <c r="U29" s="189"/>
      <c r="V29" s="81"/>
      <c r="W29" s="75"/>
      <c r="X29" s="74"/>
      <c r="Y29" s="74"/>
      <c r="Z29" s="74"/>
      <c r="AA29" s="74"/>
      <c r="AB29" s="73"/>
    </row>
    <row r="30" spans="1:28" ht="16" thickTop="1" thickBot="1" x14ac:dyDescent="0.35">
      <c r="A30" s="645" t="s">
        <v>223</v>
      </c>
      <c r="B30" s="646"/>
      <c r="C30" s="191" t="s">
        <v>268</v>
      </c>
      <c r="E30" s="649" t="str">
        <f t="shared" si="0"/>
        <v/>
      </c>
      <c r="F30" s="650"/>
      <c r="G30" s="85"/>
      <c r="H30" s="85"/>
      <c r="I30" s="85"/>
      <c r="J30" s="85"/>
      <c r="K30" s="85"/>
      <c r="L30" s="85"/>
      <c r="M30" s="85"/>
      <c r="N30" s="85"/>
      <c r="O30" s="85"/>
      <c r="P30" s="85"/>
      <c r="Q30" s="85"/>
      <c r="R30" s="85"/>
      <c r="S30" s="85"/>
      <c r="T30" s="85"/>
      <c r="U30" s="85"/>
      <c r="V30" s="81"/>
      <c r="W30" s="75"/>
      <c r="X30" s="74"/>
      <c r="Y30" s="74"/>
      <c r="Z30" s="74"/>
      <c r="AA30" s="74"/>
      <c r="AB30" s="73"/>
    </row>
    <row r="31" spans="1:28" ht="16" thickTop="1" thickBot="1" x14ac:dyDescent="0.35">
      <c r="A31" s="645" t="s">
        <v>262</v>
      </c>
      <c r="B31" s="646"/>
      <c r="C31" s="191" t="s">
        <v>268</v>
      </c>
      <c r="E31" s="649" t="str">
        <f t="shared" si="0"/>
        <v/>
      </c>
      <c r="F31" s="650"/>
      <c r="G31" s="85"/>
      <c r="H31" s="85"/>
      <c r="I31" s="85"/>
      <c r="J31" s="85"/>
      <c r="K31" s="85"/>
      <c r="L31" s="85"/>
      <c r="M31" s="85"/>
      <c r="N31" s="85"/>
      <c r="O31" s="85"/>
      <c r="P31" s="85"/>
      <c r="Q31" s="85"/>
      <c r="R31" s="85"/>
      <c r="S31" s="85"/>
      <c r="T31" s="85"/>
      <c r="U31" s="85"/>
      <c r="V31" s="81"/>
      <c r="W31" s="75"/>
      <c r="X31" s="74"/>
      <c r="Y31" s="74"/>
      <c r="Z31" s="74"/>
      <c r="AA31" s="74"/>
      <c r="AB31" s="73"/>
    </row>
    <row r="32" spans="1:28" ht="16" thickTop="1" thickBot="1" x14ac:dyDescent="0.35">
      <c r="A32" s="645" t="s">
        <v>264</v>
      </c>
      <c r="B32" s="646"/>
      <c r="C32" s="191" t="s">
        <v>268</v>
      </c>
      <c r="E32" s="649" t="str">
        <f t="shared" si="0"/>
        <v/>
      </c>
      <c r="F32" s="650"/>
      <c r="G32" s="85"/>
      <c r="H32" s="85"/>
      <c r="I32" s="85"/>
      <c r="J32" s="85"/>
      <c r="K32" s="85"/>
      <c r="L32" s="85"/>
      <c r="M32" s="85"/>
      <c r="N32" s="85"/>
      <c r="O32" s="85"/>
      <c r="P32" s="85"/>
      <c r="Q32" s="85"/>
      <c r="R32" s="85"/>
      <c r="S32" s="85"/>
      <c r="T32" s="85"/>
      <c r="U32" s="85"/>
      <c r="V32" s="81"/>
      <c r="W32" s="75"/>
      <c r="X32" s="74"/>
      <c r="Y32" s="74"/>
      <c r="Z32" s="74"/>
      <c r="AA32" s="74"/>
      <c r="AB32" s="73"/>
    </row>
    <row r="33" spans="1:28" ht="16" thickTop="1" thickBot="1" x14ac:dyDescent="0.35">
      <c r="A33" s="645" t="s">
        <v>265</v>
      </c>
      <c r="B33" s="646"/>
      <c r="C33" s="191" t="s">
        <v>268</v>
      </c>
      <c r="E33" s="649" t="str">
        <f t="shared" si="0"/>
        <v/>
      </c>
      <c r="F33" s="650"/>
      <c r="G33" s="189"/>
      <c r="H33" s="189"/>
      <c r="I33" s="189"/>
      <c r="J33" s="189"/>
      <c r="K33" s="189"/>
      <c r="L33" s="189"/>
      <c r="M33" s="189"/>
      <c r="N33" s="189"/>
      <c r="O33" s="189"/>
      <c r="P33" s="189"/>
      <c r="Q33" s="189"/>
      <c r="R33" s="189"/>
      <c r="S33" s="189"/>
      <c r="T33" s="189"/>
      <c r="U33" s="189"/>
      <c r="V33" s="81"/>
      <c r="W33" s="75"/>
      <c r="X33" s="74"/>
      <c r="Y33" s="74"/>
      <c r="Z33" s="74"/>
      <c r="AA33" s="74"/>
      <c r="AB33" s="73"/>
    </row>
    <row r="34" spans="1:28" ht="15.5" thickTop="1" x14ac:dyDescent="0.3">
      <c r="A34" s="27"/>
      <c r="B34" s="83"/>
      <c r="C34" s="189"/>
      <c r="D34" s="189"/>
      <c r="E34" s="189"/>
      <c r="F34" s="189"/>
      <c r="G34" s="189"/>
      <c r="H34" s="189"/>
      <c r="I34" s="189"/>
      <c r="J34" s="189"/>
      <c r="K34" s="189"/>
      <c r="L34" s="189"/>
      <c r="M34" s="189"/>
      <c r="N34" s="189"/>
      <c r="O34" s="189"/>
      <c r="P34" s="189"/>
      <c r="Q34" s="189"/>
      <c r="R34" s="189"/>
      <c r="S34" s="189"/>
      <c r="T34" s="189"/>
      <c r="U34" s="189"/>
      <c r="V34" s="81"/>
      <c r="W34" s="75"/>
      <c r="X34" s="74"/>
      <c r="Y34" s="74"/>
      <c r="Z34" s="74"/>
      <c r="AA34" s="74"/>
      <c r="AB34" s="73"/>
    </row>
    <row r="35" spans="1:28" ht="15" x14ac:dyDescent="0.3">
      <c r="A35" s="27"/>
      <c r="B35" s="83"/>
      <c r="C35" s="189"/>
      <c r="D35" s="189"/>
      <c r="E35" s="189"/>
      <c r="F35" s="189"/>
      <c r="G35" s="189"/>
      <c r="H35" s="189"/>
      <c r="I35" s="189"/>
      <c r="J35" s="189"/>
      <c r="K35" s="189"/>
      <c r="L35" s="189"/>
      <c r="M35" s="189"/>
      <c r="N35" s="189"/>
      <c r="O35" s="189"/>
      <c r="P35" s="189"/>
      <c r="Q35" s="189"/>
      <c r="R35" s="189"/>
      <c r="S35" s="189"/>
      <c r="T35" s="189"/>
      <c r="U35" s="189"/>
      <c r="V35" s="81"/>
      <c r="W35" s="75"/>
      <c r="X35" s="74"/>
      <c r="Y35" s="74"/>
      <c r="Z35" s="74"/>
      <c r="AA35" s="74"/>
      <c r="AB35" s="73"/>
    </row>
    <row r="36" spans="1:28" ht="15" x14ac:dyDescent="0.3">
      <c r="A36" s="27"/>
      <c r="B36" s="83"/>
      <c r="C36" s="189"/>
      <c r="D36" s="189"/>
      <c r="E36" s="189"/>
      <c r="F36" s="189"/>
      <c r="G36" s="189"/>
      <c r="H36" s="189"/>
      <c r="I36" s="189"/>
      <c r="J36" s="189"/>
      <c r="K36" s="189"/>
      <c r="L36" s="189"/>
      <c r="M36" s="189"/>
      <c r="N36" s="189"/>
      <c r="O36" s="189"/>
      <c r="P36" s="189"/>
      <c r="Q36" s="189"/>
      <c r="R36" s="189"/>
      <c r="S36" s="189"/>
      <c r="T36" s="189"/>
      <c r="U36" s="189"/>
      <c r="V36" s="81"/>
      <c r="W36" s="75"/>
      <c r="X36" s="74"/>
      <c r="Y36" s="74"/>
      <c r="Z36" s="74"/>
      <c r="AA36" s="74"/>
      <c r="AB36" s="73"/>
    </row>
    <row r="37" spans="1:28" ht="15" x14ac:dyDescent="0.3">
      <c r="A37" s="27"/>
      <c r="B37" s="83"/>
      <c r="C37" s="192"/>
      <c r="D37" s="192"/>
      <c r="E37" s="192"/>
      <c r="F37" s="192"/>
      <c r="G37" s="193"/>
      <c r="H37" s="193"/>
      <c r="I37" s="193"/>
      <c r="J37" s="193"/>
      <c r="K37" s="193"/>
      <c r="L37" s="193"/>
      <c r="M37" s="193"/>
      <c r="N37" s="193"/>
      <c r="O37" s="193"/>
      <c r="P37" s="193"/>
      <c r="Q37" s="193"/>
      <c r="R37" s="193"/>
      <c r="S37" s="193"/>
      <c r="T37" s="193"/>
      <c r="U37" s="193"/>
      <c r="V37" s="81"/>
      <c r="W37" s="75"/>
      <c r="X37" s="74"/>
      <c r="Y37" s="74"/>
      <c r="Z37" s="74"/>
      <c r="AA37" s="74"/>
      <c r="AB37" s="73"/>
    </row>
    <row r="38" spans="1:28" ht="15" x14ac:dyDescent="0.3">
      <c r="A38" s="27"/>
      <c r="B38" s="83"/>
      <c r="C38" s="192"/>
      <c r="D38" s="192"/>
      <c r="E38" s="192"/>
      <c r="F38" s="192"/>
      <c r="G38" s="193"/>
      <c r="H38" s="193"/>
      <c r="I38" s="193"/>
      <c r="J38" s="193"/>
      <c r="K38" s="193"/>
      <c r="L38" s="193"/>
      <c r="M38" s="193"/>
      <c r="N38" s="193"/>
      <c r="O38" s="193"/>
      <c r="P38" s="193"/>
      <c r="Q38" s="193"/>
      <c r="R38" s="193"/>
      <c r="S38" s="193"/>
      <c r="T38" s="193"/>
      <c r="U38" s="193"/>
      <c r="V38" s="81"/>
      <c r="W38" s="75"/>
      <c r="X38" s="74"/>
      <c r="Y38" s="74"/>
      <c r="Z38" s="74"/>
      <c r="AA38" s="74"/>
      <c r="AB38" s="73"/>
    </row>
    <row r="39" spans="1:28" ht="15" x14ac:dyDescent="0.3">
      <c r="A39" s="651"/>
      <c r="B39" s="651"/>
      <c r="C39" s="194"/>
      <c r="D39" s="195"/>
      <c r="E39" s="195"/>
      <c r="F39" s="195"/>
      <c r="G39" s="195"/>
      <c r="H39" s="195"/>
      <c r="I39" s="195"/>
      <c r="J39" s="195"/>
      <c r="K39" s="195"/>
      <c r="L39" s="195"/>
      <c r="M39" s="195"/>
      <c r="N39" s="195"/>
      <c r="O39" s="195"/>
      <c r="P39" s="195"/>
      <c r="Q39" s="195"/>
      <c r="R39" s="195"/>
      <c r="S39" s="195"/>
      <c r="T39" s="195"/>
      <c r="U39" s="195"/>
      <c r="V39" s="196"/>
      <c r="W39" s="196"/>
      <c r="X39" s="73"/>
      <c r="Y39" s="73"/>
      <c r="Z39" s="73"/>
      <c r="AA39" s="73"/>
      <c r="AB39" s="73"/>
    </row>
    <row r="40" spans="1:28" x14ac:dyDescent="0.25">
      <c r="A40" s="73"/>
      <c r="C40" s="197"/>
      <c r="D40" s="197"/>
      <c r="E40" s="197"/>
      <c r="F40" s="196"/>
      <c r="G40" s="196"/>
      <c r="H40" s="196"/>
      <c r="I40" s="196"/>
      <c r="J40" s="196"/>
      <c r="K40" s="196"/>
      <c r="L40" s="196"/>
      <c r="M40" s="196"/>
      <c r="N40" s="196"/>
      <c r="O40" s="196"/>
      <c r="P40" s="196"/>
      <c r="Q40" s="196"/>
      <c r="R40" s="196"/>
      <c r="S40" s="196"/>
      <c r="T40" s="196"/>
      <c r="U40" s="196"/>
      <c r="V40" s="196"/>
      <c r="W40" s="196"/>
      <c r="X40" s="73"/>
      <c r="Y40" s="73"/>
      <c r="Z40" s="73"/>
      <c r="AA40" s="73"/>
      <c r="AB40" s="73"/>
    </row>
    <row r="41" spans="1:28" ht="15" x14ac:dyDescent="0.3">
      <c r="A41" s="104"/>
      <c r="C41" s="197"/>
      <c r="D41" s="197"/>
      <c r="E41" s="197"/>
      <c r="F41" s="196"/>
      <c r="G41" s="196"/>
      <c r="H41" s="196"/>
      <c r="I41" s="196"/>
      <c r="J41" s="196"/>
      <c r="K41" s="196"/>
      <c r="L41" s="196"/>
      <c r="M41" s="196"/>
      <c r="N41" s="196"/>
      <c r="O41" s="196"/>
      <c r="P41" s="196"/>
      <c r="Q41" s="196"/>
      <c r="R41" s="196"/>
      <c r="S41" s="196"/>
      <c r="T41" s="196"/>
      <c r="U41" s="196"/>
      <c r="V41" s="196"/>
      <c r="W41" s="196"/>
      <c r="X41" s="73"/>
      <c r="Y41" s="73"/>
      <c r="Z41" s="73"/>
      <c r="AA41" s="73"/>
      <c r="AB41" s="73"/>
    </row>
    <row r="42" spans="1:28" ht="15" x14ac:dyDescent="0.3">
      <c r="A42" s="104"/>
      <c r="C42" s="197"/>
      <c r="D42" s="197"/>
      <c r="E42" s="197"/>
      <c r="F42" s="196"/>
      <c r="G42" s="196"/>
      <c r="H42" s="196"/>
      <c r="I42" s="196"/>
      <c r="J42" s="196"/>
      <c r="K42" s="196"/>
      <c r="L42" s="196"/>
      <c r="M42" s="196"/>
      <c r="N42" s="196"/>
      <c r="O42" s="196"/>
      <c r="P42" s="196"/>
      <c r="Q42" s="196"/>
      <c r="R42" s="196"/>
      <c r="S42" s="196"/>
      <c r="T42" s="196"/>
      <c r="U42" s="196"/>
      <c r="V42" s="196"/>
      <c r="W42" s="196"/>
      <c r="X42" s="73"/>
      <c r="Y42" s="73"/>
      <c r="Z42" s="73"/>
      <c r="AA42" s="73"/>
      <c r="AB42" s="73"/>
    </row>
    <row r="43" spans="1:28" ht="15" x14ac:dyDescent="0.3">
      <c r="A43" s="104"/>
      <c r="C43" s="197"/>
      <c r="D43" s="197"/>
      <c r="E43" s="197"/>
      <c r="F43" s="196"/>
      <c r="G43" s="196"/>
      <c r="H43" s="196"/>
      <c r="I43" s="196"/>
      <c r="J43" s="196"/>
      <c r="K43" s="196"/>
      <c r="L43" s="196"/>
      <c r="M43" s="196"/>
      <c r="N43" s="196"/>
      <c r="O43" s="196"/>
      <c r="P43" s="196"/>
      <c r="Q43" s="196"/>
      <c r="R43" s="196"/>
      <c r="S43" s="196"/>
      <c r="T43" s="196"/>
      <c r="U43" s="196"/>
      <c r="V43" s="196"/>
      <c r="W43" s="196"/>
      <c r="X43" s="73"/>
      <c r="Y43" s="73"/>
      <c r="Z43" s="73"/>
      <c r="AA43" s="73"/>
      <c r="AB43" s="73"/>
    </row>
    <row r="44" spans="1:28" ht="15" x14ac:dyDescent="0.3">
      <c r="A44" s="104"/>
      <c r="F44" s="73"/>
      <c r="G44" s="73"/>
      <c r="H44" s="73"/>
      <c r="I44" s="73"/>
      <c r="J44" s="73"/>
      <c r="K44" s="73"/>
      <c r="L44" s="73"/>
      <c r="M44" s="73"/>
      <c r="N44" s="73"/>
      <c r="O44" s="73"/>
      <c r="P44" s="73"/>
      <c r="Q44" s="73"/>
      <c r="R44" s="73"/>
      <c r="S44" s="73"/>
      <c r="T44" s="73"/>
      <c r="U44" s="73"/>
      <c r="V44" s="73"/>
      <c r="W44" s="73"/>
      <c r="X44" s="73"/>
      <c r="Y44" s="73"/>
      <c r="Z44" s="73"/>
    </row>
    <row r="45" spans="1:28" ht="15" x14ac:dyDescent="0.3">
      <c r="A45" s="104"/>
      <c r="F45" s="73"/>
      <c r="G45" s="73"/>
      <c r="H45" s="73"/>
      <c r="I45" s="73"/>
      <c r="J45" s="73"/>
      <c r="K45" s="73"/>
      <c r="L45" s="73"/>
      <c r="M45" s="73"/>
      <c r="N45" s="73"/>
      <c r="O45" s="73"/>
      <c r="P45" s="73"/>
      <c r="Q45" s="73"/>
      <c r="R45" s="73"/>
      <c r="S45" s="73"/>
      <c r="T45" s="73"/>
      <c r="U45" s="73"/>
      <c r="V45" s="73"/>
      <c r="W45" s="73"/>
      <c r="X45" s="73"/>
      <c r="Y45" s="73"/>
      <c r="Z45" s="73"/>
    </row>
    <row r="46" spans="1:28" x14ac:dyDescent="0.25">
      <c r="F46" s="73"/>
      <c r="G46" s="73"/>
      <c r="H46" s="73"/>
      <c r="I46" s="73"/>
      <c r="J46" s="73"/>
      <c r="K46" s="73"/>
      <c r="L46" s="73"/>
      <c r="M46" s="73"/>
      <c r="N46" s="73"/>
      <c r="O46" s="73"/>
      <c r="P46" s="73"/>
      <c r="Q46" s="73"/>
      <c r="R46" s="73"/>
      <c r="S46" s="73"/>
      <c r="T46" s="73"/>
      <c r="U46" s="73"/>
      <c r="V46" s="73"/>
      <c r="W46" s="73"/>
      <c r="X46" s="73"/>
      <c r="Y46" s="73"/>
      <c r="Z46" s="73"/>
    </row>
    <row r="47" spans="1:28" x14ac:dyDescent="0.25">
      <c r="F47" s="73"/>
      <c r="G47" s="73"/>
      <c r="H47" s="73"/>
      <c r="I47" s="73"/>
      <c r="J47" s="73"/>
      <c r="K47" s="73"/>
      <c r="L47" s="73"/>
      <c r="M47" s="73"/>
      <c r="N47" s="73"/>
      <c r="O47" s="73"/>
      <c r="P47" s="73"/>
      <c r="Q47" s="73"/>
      <c r="R47" s="73"/>
      <c r="S47" s="73"/>
      <c r="T47" s="73"/>
      <c r="U47" s="73"/>
      <c r="V47" s="73"/>
      <c r="W47" s="73"/>
      <c r="X47" s="73"/>
      <c r="Y47" s="73"/>
      <c r="Z47" s="73"/>
    </row>
    <row r="48" spans="1:28" x14ac:dyDescent="0.25">
      <c r="F48" s="73"/>
      <c r="G48" s="73"/>
      <c r="H48" s="73"/>
      <c r="I48" s="73"/>
      <c r="J48" s="73"/>
      <c r="K48" s="73"/>
      <c r="L48" s="73"/>
      <c r="M48" s="73"/>
      <c r="N48" s="73"/>
      <c r="O48" s="73"/>
      <c r="P48" s="73"/>
      <c r="Q48" s="73"/>
      <c r="R48" s="73"/>
      <c r="S48" s="73"/>
      <c r="T48" s="73"/>
      <c r="U48" s="73"/>
      <c r="V48" s="73"/>
      <c r="W48" s="73"/>
      <c r="X48" s="73"/>
      <c r="Y48" s="73"/>
      <c r="Z48" s="73"/>
    </row>
    <row r="49" spans="6:26" x14ac:dyDescent="0.25">
      <c r="F49" s="73"/>
      <c r="G49" s="73"/>
      <c r="H49" s="73"/>
      <c r="I49" s="73"/>
      <c r="J49" s="73"/>
      <c r="K49" s="73"/>
      <c r="L49" s="73"/>
      <c r="M49" s="73"/>
      <c r="N49" s="73"/>
      <c r="O49" s="73"/>
      <c r="P49" s="73"/>
      <c r="Q49" s="73"/>
      <c r="R49" s="73"/>
      <c r="S49" s="73"/>
      <c r="T49" s="73"/>
      <c r="U49" s="73"/>
      <c r="V49" s="73"/>
      <c r="W49" s="73"/>
      <c r="X49" s="73"/>
      <c r="Y49" s="73"/>
      <c r="Z49" s="73"/>
    </row>
    <row r="50" spans="6:26" x14ac:dyDescent="0.25">
      <c r="F50" s="73"/>
      <c r="G50" s="73"/>
      <c r="H50" s="73"/>
      <c r="I50" s="73"/>
      <c r="J50" s="73"/>
      <c r="K50" s="73"/>
      <c r="L50" s="73"/>
      <c r="M50" s="73"/>
      <c r="N50" s="73"/>
      <c r="O50" s="73"/>
      <c r="P50" s="73"/>
      <c r="Q50" s="73"/>
      <c r="R50" s="73"/>
      <c r="S50" s="73"/>
      <c r="T50" s="73"/>
      <c r="U50" s="73"/>
    </row>
    <row r="51" spans="6:26" x14ac:dyDescent="0.25">
      <c r="F51" s="73"/>
      <c r="G51" s="73"/>
      <c r="H51" s="73"/>
      <c r="I51" s="73"/>
      <c r="J51" s="73"/>
      <c r="K51" s="73"/>
      <c r="L51" s="73"/>
      <c r="M51" s="73"/>
      <c r="N51" s="73"/>
      <c r="O51" s="73"/>
      <c r="P51" s="73"/>
      <c r="Q51" s="73"/>
      <c r="R51" s="73"/>
      <c r="S51" s="73"/>
      <c r="T51" s="73"/>
      <c r="U51" s="73"/>
    </row>
    <row r="52" spans="6:26" x14ac:dyDescent="0.25">
      <c r="F52" s="73"/>
      <c r="G52" s="73"/>
      <c r="H52" s="73"/>
      <c r="I52" s="73"/>
      <c r="J52" s="73"/>
      <c r="K52" s="73"/>
      <c r="L52" s="73"/>
      <c r="M52" s="73"/>
      <c r="N52" s="73"/>
      <c r="O52" s="73"/>
      <c r="P52" s="73"/>
      <c r="Q52" s="73"/>
      <c r="R52" s="73"/>
      <c r="S52" s="73"/>
      <c r="T52" s="73"/>
      <c r="U52" s="73"/>
    </row>
    <row r="53" spans="6:26" x14ac:dyDescent="0.25">
      <c r="F53" s="73"/>
      <c r="G53" s="73"/>
      <c r="H53" s="73"/>
      <c r="I53" s="73"/>
      <c r="J53" s="73"/>
      <c r="K53" s="73"/>
      <c r="L53" s="73"/>
      <c r="M53" s="73"/>
      <c r="N53" s="73"/>
      <c r="O53" s="73"/>
      <c r="P53" s="73"/>
      <c r="Q53" s="73"/>
      <c r="R53" s="73"/>
      <c r="S53" s="73"/>
      <c r="T53" s="73"/>
      <c r="U53" s="73"/>
    </row>
  </sheetData>
  <mergeCells count="33">
    <mergeCell ref="A31:B31"/>
    <mergeCell ref="A30:B30"/>
    <mergeCell ref="E30:F30"/>
    <mergeCell ref="E31:F31"/>
    <mergeCell ref="A39:B39"/>
    <mergeCell ref="A33:B33"/>
    <mergeCell ref="A32:B32"/>
    <mergeCell ref="E32:F32"/>
    <mergeCell ref="E33:F33"/>
    <mergeCell ref="A28:B28"/>
    <mergeCell ref="E27:F27"/>
    <mergeCell ref="E28:F28"/>
    <mergeCell ref="A29:B29"/>
    <mergeCell ref="E29:F29"/>
    <mergeCell ref="E17:F17"/>
    <mergeCell ref="A23:C23"/>
    <mergeCell ref="A24:C24"/>
    <mergeCell ref="A25:C25"/>
    <mergeCell ref="A27:C27"/>
    <mergeCell ref="A22:C22"/>
    <mergeCell ref="A17:B17"/>
    <mergeCell ref="A18:C18"/>
    <mergeCell ref="A19:C19"/>
    <mergeCell ref="A20:C20"/>
    <mergeCell ref="A21:C21"/>
    <mergeCell ref="F3:F4"/>
    <mergeCell ref="A9:E9"/>
    <mergeCell ref="A13:B13"/>
    <mergeCell ref="E13:F13"/>
    <mergeCell ref="A16:B16"/>
    <mergeCell ref="A15:B15"/>
    <mergeCell ref="E15:F15"/>
    <mergeCell ref="E16:F16"/>
  </mergeCells>
  <hyperlinks>
    <hyperlink ref="F3:F4" location="Inhalt!A1" display="zurück zum Inhalt" xr:uid="{F414AB62-0875-421B-A586-AFE5979D41A4}"/>
  </hyperlinks>
  <pageMargins left="0.7" right="0.7" top="0.78740157499999996" bottom="0.78740157499999996"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26EE-3A08-4F7E-8CD7-1B778AA9DFCF}">
  <sheetPr>
    <tabColor theme="9"/>
  </sheetPr>
  <dimension ref="A1:AB52"/>
  <sheetViews>
    <sheetView showGridLines="0" zoomScale="85" zoomScaleNormal="85" workbookViewId="0">
      <selection activeCell="K28" sqref="K28"/>
    </sheetView>
  </sheetViews>
  <sheetFormatPr baseColWidth="10" defaultColWidth="11.453125" defaultRowHeight="12.5" x14ac:dyDescent="0.25"/>
  <cols>
    <col min="1" max="1" width="24.54296875" customWidth="1"/>
    <col min="2" max="2" width="26.1796875" customWidth="1"/>
    <col min="3" max="3" width="31.1796875" customWidth="1"/>
    <col min="4" max="4" width="6.81640625" customWidth="1"/>
    <col min="5" max="6" width="20.54296875" customWidth="1"/>
    <col min="7" max="21" width="15.54296875" customWidth="1"/>
  </cols>
  <sheetData>
    <row r="1" spans="1:28" ht="13.5" x14ac:dyDescent="0.3">
      <c r="A1" s="5"/>
      <c r="B1" s="5"/>
      <c r="C1" s="5"/>
      <c r="D1" s="5"/>
      <c r="E1" s="5"/>
    </row>
    <row r="2" spans="1:28" ht="23" x14ac:dyDescent="0.45">
      <c r="A2" s="218" t="s">
        <v>269</v>
      </c>
      <c r="B2" s="218"/>
      <c r="C2" s="218"/>
      <c r="D2" s="6"/>
      <c r="E2" s="6"/>
      <c r="V2" s="73"/>
      <c r="W2" s="73"/>
      <c r="X2" s="73"/>
      <c r="Y2" s="73"/>
      <c r="Z2" s="73"/>
      <c r="AA2" s="73"/>
      <c r="AB2" s="73"/>
    </row>
    <row r="3" spans="1:28" ht="15" x14ac:dyDescent="0.3">
      <c r="A3" s="5"/>
      <c r="B3" s="5"/>
      <c r="C3" s="5"/>
      <c r="D3" s="8"/>
      <c r="E3" s="8"/>
      <c r="F3" s="622" t="s">
        <v>46</v>
      </c>
      <c r="V3" s="73"/>
      <c r="W3" s="73"/>
      <c r="X3" s="73"/>
      <c r="Y3" s="73"/>
      <c r="Z3" s="73"/>
      <c r="AA3" s="73"/>
      <c r="AB3" s="73"/>
    </row>
    <row r="4" spans="1:28" ht="13.5" x14ac:dyDescent="0.3">
      <c r="A4" s="19" t="s">
        <v>19</v>
      </c>
      <c r="B4" s="3"/>
      <c r="C4" s="10">
        <f>Stammdaten!B15</f>
        <v>0</v>
      </c>
      <c r="D4" s="7"/>
      <c r="E4" s="7"/>
      <c r="F4" s="622"/>
      <c r="V4" s="73"/>
      <c r="W4" s="73"/>
      <c r="X4" s="73"/>
      <c r="Y4" s="73"/>
      <c r="Z4" s="73"/>
      <c r="AA4" s="73"/>
      <c r="AB4" s="73"/>
    </row>
    <row r="5" spans="1:28" ht="14" thickBot="1" x14ac:dyDescent="0.3">
      <c r="A5" s="43" t="s">
        <v>20</v>
      </c>
      <c r="B5" s="9"/>
      <c r="C5" s="23">
        <f>Stammdaten!A12</f>
        <v>0</v>
      </c>
      <c r="D5" s="9"/>
      <c r="E5" s="9"/>
      <c r="F5" s="78"/>
      <c r="V5" s="73"/>
      <c r="W5" s="73"/>
      <c r="X5" s="73"/>
      <c r="Y5" s="73"/>
      <c r="Z5" s="73"/>
      <c r="AA5" s="73"/>
      <c r="AB5" s="73"/>
    </row>
    <row r="6" spans="1:28" x14ac:dyDescent="0.25">
      <c r="V6" s="73"/>
      <c r="W6" s="73"/>
      <c r="X6" s="73"/>
      <c r="Y6" s="73"/>
      <c r="Z6" s="73"/>
      <c r="AA6" s="73"/>
      <c r="AB6" s="73"/>
    </row>
    <row r="7" spans="1:28" x14ac:dyDescent="0.25">
      <c r="V7" s="73"/>
      <c r="W7" s="73"/>
      <c r="X7" s="73"/>
      <c r="Y7" s="73"/>
      <c r="Z7" s="73"/>
      <c r="AA7" s="73"/>
      <c r="AB7" s="73"/>
    </row>
    <row r="8" spans="1:28" ht="15" x14ac:dyDescent="0.25">
      <c r="A8" s="56" t="s">
        <v>161</v>
      </c>
      <c r="B8" s="179"/>
      <c r="C8" s="86"/>
      <c r="D8" s="86"/>
      <c r="E8" s="86"/>
      <c r="F8" s="87"/>
      <c r="V8" s="73"/>
      <c r="W8" s="73"/>
      <c r="X8" s="73"/>
      <c r="Y8" s="73"/>
      <c r="Z8" s="73"/>
      <c r="AA8" s="73"/>
      <c r="AB8" s="73"/>
    </row>
    <row r="9" spans="1:28" ht="61.5" customHeight="1" x14ac:dyDescent="0.25">
      <c r="A9" s="625" t="s">
        <v>270</v>
      </c>
      <c r="B9" s="626"/>
      <c r="C9" s="626"/>
      <c r="D9" s="626"/>
      <c r="E9" s="626"/>
      <c r="F9" s="181"/>
      <c r="G9" s="180"/>
      <c r="H9" s="180"/>
      <c r="I9" s="180"/>
      <c r="J9" s="180"/>
      <c r="K9" s="180"/>
      <c r="L9" s="180"/>
      <c r="M9" s="180"/>
      <c r="N9" s="180"/>
      <c r="O9" s="180"/>
      <c r="P9" s="180"/>
      <c r="Q9" s="180"/>
      <c r="R9" s="180"/>
      <c r="S9" s="180"/>
      <c r="T9" s="180"/>
      <c r="U9" s="180"/>
      <c r="V9" s="73"/>
      <c r="W9" s="73"/>
      <c r="X9" s="73"/>
      <c r="Y9" s="73"/>
      <c r="Z9" s="73"/>
      <c r="AA9" s="73"/>
      <c r="AB9" s="73"/>
    </row>
    <row r="10" spans="1:28" ht="15" x14ac:dyDescent="0.25">
      <c r="A10" s="182"/>
      <c r="B10" s="183"/>
      <c r="C10" s="183"/>
      <c r="D10" s="183"/>
      <c r="E10" s="183"/>
      <c r="F10" s="184"/>
      <c r="G10" s="180"/>
      <c r="H10" s="180"/>
      <c r="I10" s="180"/>
      <c r="J10" s="180"/>
      <c r="K10" s="180"/>
      <c r="L10" s="180"/>
      <c r="M10" s="180"/>
      <c r="N10" s="180"/>
      <c r="O10" s="180"/>
      <c r="P10" s="180"/>
      <c r="Q10" s="180"/>
      <c r="R10" s="180"/>
      <c r="S10" s="180"/>
      <c r="T10" s="180"/>
      <c r="U10" s="180"/>
      <c r="V10" s="73"/>
      <c r="W10" s="73"/>
      <c r="X10" s="73"/>
      <c r="Y10" s="73"/>
      <c r="Z10" s="73"/>
      <c r="AA10" s="73"/>
      <c r="AB10" s="73"/>
    </row>
    <row r="11" spans="1:28" ht="15" x14ac:dyDescent="0.3">
      <c r="A11" s="104"/>
      <c r="B11" s="185"/>
      <c r="C11" s="180"/>
      <c r="D11" s="180"/>
      <c r="E11" s="180"/>
      <c r="F11" s="180"/>
      <c r="G11" s="180"/>
      <c r="H11" s="180"/>
      <c r="I11" s="180"/>
      <c r="J11" s="180"/>
      <c r="K11" s="180"/>
      <c r="L11" s="180"/>
      <c r="M11" s="180"/>
      <c r="N11" s="180"/>
      <c r="O11" s="180"/>
      <c r="P11" s="180"/>
      <c r="Q11" s="180"/>
      <c r="R11" s="180"/>
      <c r="S11" s="180"/>
      <c r="T11" s="180"/>
      <c r="U11" s="180"/>
      <c r="V11" s="73"/>
      <c r="W11" s="73"/>
      <c r="X11" s="73"/>
      <c r="Y11" s="73"/>
      <c r="Z11" s="73"/>
      <c r="AA11" s="73"/>
      <c r="AB11" s="73"/>
    </row>
    <row r="12" spans="1:28" x14ac:dyDescent="0.25">
      <c r="F12" s="187"/>
      <c r="G12" s="187"/>
      <c r="H12" s="187"/>
      <c r="I12" s="187"/>
      <c r="J12" s="187"/>
      <c r="K12" s="187"/>
      <c r="L12" s="187"/>
      <c r="M12" s="187"/>
      <c r="N12" s="187"/>
      <c r="O12" s="187"/>
      <c r="P12" s="187"/>
      <c r="Q12" s="187"/>
      <c r="R12" s="187"/>
      <c r="S12" s="187"/>
      <c r="T12" s="187"/>
      <c r="U12" s="187"/>
      <c r="V12" s="73"/>
      <c r="W12" s="73"/>
      <c r="X12" s="73"/>
      <c r="Y12" s="73"/>
      <c r="Z12" s="73"/>
      <c r="AA12" s="73"/>
      <c r="AB12" s="73"/>
    </row>
    <row r="13" spans="1:28" ht="15" x14ac:dyDescent="0.25">
      <c r="A13" s="501" t="s">
        <v>218</v>
      </c>
      <c r="B13" s="503"/>
      <c r="C13" s="15" t="s">
        <v>104</v>
      </c>
      <c r="E13" s="627" t="str">
        <f>Stammdaten!D26</f>
        <v>20xx</v>
      </c>
      <c r="F13" s="628"/>
      <c r="G13" s="187"/>
      <c r="H13" s="187"/>
      <c r="I13" s="187"/>
      <c r="J13" s="187"/>
      <c r="K13" s="187"/>
      <c r="L13" s="187"/>
      <c r="M13" s="187"/>
      <c r="N13" s="187"/>
      <c r="O13" s="187"/>
      <c r="P13" s="187"/>
      <c r="Q13" s="187"/>
      <c r="R13" s="187"/>
      <c r="S13" s="187"/>
      <c r="T13" s="187"/>
      <c r="U13" s="187"/>
      <c r="V13" s="73"/>
      <c r="W13" s="73"/>
      <c r="X13" s="73"/>
      <c r="Y13" s="73"/>
      <c r="Z13" s="73"/>
      <c r="AA13" s="73"/>
      <c r="AB13" s="73"/>
    </row>
    <row r="14" spans="1:28" ht="15" x14ac:dyDescent="0.25">
      <c r="A14" s="70"/>
      <c r="B14" s="70"/>
      <c r="C14" s="28"/>
      <c r="E14" s="12"/>
      <c r="F14" s="12"/>
      <c r="G14" s="28"/>
      <c r="H14" s="28"/>
      <c r="I14" s="28"/>
      <c r="J14" s="28"/>
      <c r="K14" s="28"/>
      <c r="L14" s="28"/>
      <c r="M14" s="28"/>
      <c r="N14" s="28"/>
      <c r="O14" s="28"/>
      <c r="P14" s="28"/>
      <c r="Q14" s="28"/>
      <c r="R14" s="28"/>
      <c r="S14" s="28"/>
      <c r="T14" s="28"/>
      <c r="U14" s="28"/>
      <c r="V14" s="73"/>
      <c r="W14" s="73"/>
      <c r="X14" s="73"/>
      <c r="Y14" s="73"/>
      <c r="Z14" s="73"/>
      <c r="AA14" s="73"/>
      <c r="AB14" s="73"/>
    </row>
    <row r="15" spans="1:28" ht="15" x14ac:dyDescent="0.25">
      <c r="A15" s="631" t="s">
        <v>271</v>
      </c>
      <c r="B15" s="632"/>
      <c r="C15" s="188" t="s">
        <v>272</v>
      </c>
      <c r="E15" s="633"/>
      <c r="F15" s="634"/>
      <c r="G15" s="189"/>
      <c r="H15" s="189"/>
      <c r="I15" s="189"/>
      <c r="J15" s="189"/>
      <c r="K15" s="189"/>
      <c r="L15" s="189"/>
      <c r="M15" s="189"/>
      <c r="N15" s="189"/>
      <c r="O15" s="189"/>
      <c r="P15" s="189"/>
      <c r="Q15" s="189"/>
      <c r="R15" s="189"/>
      <c r="S15" s="189"/>
      <c r="T15" s="189"/>
      <c r="U15" s="189"/>
      <c r="V15" s="81"/>
      <c r="W15" s="75"/>
      <c r="X15" s="74"/>
      <c r="Y15" s="74"/>
      <c r="Z15" s="74"/>
      <c r="AA15" s="74"/>
      <c r="AB15" s="73"/>
    </row>
    <row r="16" spans="1:28" ht="15" x14ac:dyDescent="0.25">
      <c r="A16" s="629" t="s">
        <v>256</v>
      </c>
      <c r="B16" s="630"/>
      <c r="C16" s="188" t="s">
        <v>272</v>
      </c>
      <c r="E16" s="310"/>
      <c r="F16" s="334"/>
      <c r="G16" s="189"/>
      <c r="H16" s="189"/>
      <c r="I16" s="189"/>
      <c r="J16" s="189"/>
      <c r="K16" s="189"/>
      <c r="L16" s="189"/>
      <c r="M16" s="189"/>
      <c r="N16" s="189"/>
      <c r="O16" s="189"/>
      <c r="P16" s="189"/>
      <c r="Q16" s="189"/>
      <c r="R16" s="189"/>
      <c r="S16" s="189"/>
      <c r="T16" s="189"/>
      <c r="U16" s="189"/>
      <c r="V16" s="81"/>
      <c r="W16" s="75"/>
      <c r="X16" s="74"/>
      <c r="Y16" s="74"/>
      <c r="Z16" s="74"/>
      <c r="AA16" s="74"/>
      <c r="AB16" s="73"/>
    </row>
    <row r="17" spans="1:28" ht="15" x14ac:dyDescent="0.25">
      <c r="A17" s="629" t="s">
        <v>257</v>
      </c>
      <c r="B17" s="630"/>
      <c r="C17" s="198" t="s">
        <v>111</v>
      </c>
      <c r="E17" s="635" t="str">
        <f>IF(E15=0,"",E15/E16)</f>
        <v/>
      </c>
      <c r="F17" s="636"/>
      <c r="G17" s="189"/>
      <c r="H17" s="189"/>
      <c r="I17" s="189"/>
      <c r="J17" s="189"/>
      <c r="K17" s="189"/>
      <c r="L17" s="189"/>
      <c r="M17" s="189"/>
      <c r="N17" s="189"/>
      <c r="O17" s="189"/>
      <c r="P17" s="189"/>
      <c r="Q17" s="189"/>
      <c r="R17" s="189"/>
      <c r="S17" s="189"/>
      <c r="T17" s="189"/>
      <c r="U17" s="189"/>
      <c r="V17" s="81"/>
      <c r="W17" s="75"/>
      <c r="X17" s="74"/>
      <c r="Y17" s="74"/>
      <c r="Z17" s="74"/>
      <c r="AA17" s="74"/>
      <c r="AB17" s="73"/>
    </row>
    <row r="18" spans="1:28" ht="15" x14ac:dyDescent="0.25">
      <c r="A18" s="629" t="s">
        <v>273</v>
      </c>
      <c r="B18" s="630"/>
      <c r="C18" s="188" t="s">
        <v>274</v>
      </c>
      <c r="E18" s="653"/>
      <c r="F18" s="654"/>
      <c r="G18" s="189"/>
      <c r="H18" s="189"/>
      <c r="I18" s="189"/>
      <c r="J18" s="189"/>
      <c r="K18" s="189"/>
      <c r="L18" s="189"/>
      <c r="M18" s="189"/>
      <c r="N18" s="189"/>
      <c r="O18" s="189"/>
      <c r="P18" s="189"/>
      <c r="Q18" s="189"/>
      <c r="R18" s="189"/>
      <c r="S18" s="189"/>
      <c r="T18" s="189"/>
      <c r="U18" s="189"/>
      <c r="V18" s="81"/>
      <c r="W18" s="75"/>
      <c r="X18" s="74"/>
      <c r="Y18" s="74"/>
      <c r="Z18" s="74"/>
      <c r="AA18" s="74"/>
      <c r="AB18" s="73"/>
    </row>
    <row r="19" spans="1:28" ht="40.75" customHeight="1" x14ac:dyDescent="0.25">
      <c r="A19" s="655" t="s">
        <v>275</v>
      </c>
      <c r="B19" s="655"/>
      <c r="C19" s="655"/>
      <c r="E19" s="225" t="s">
        <v>255</v>
      </c>
      <c r="F19" s="226" t="s">
        <v>276</v>
      </c>
      <c r="G19" s="189"/>
      <c r="H19" s="189"/>
      <c r="I19" s="189"/>
      <c r="J19" s="189"/>
      <c r="K19" s="189"/>
      <c r="L19" s="189"/>
      <c r="M19" s="189"/>
      <c r="N19" s="189"/>
      <c r="O19" s="189"/>
      <c r="P19" s="189"/>
      <c r="Q19" s="189"/>
      <c r="R19" s="189"/>
      <c r="S19" s="189"/>
      <c r="T19" s="189"/>
      <c r="U19" s="189"/>
      <c r="V19" s="81"/>
      <c r="W19" s="75"/>
      <c r="X19" s="74"/>
      <c r="Y19" s="74"/>
      <c r="Z19" s="74"/>
      <c r="AA19" s="74"/>
      <c r="AB19" s="73"/>
    </row>
    <row r="20" spans="1:28" ht="15" x14ac:dyDescent="0.25">
      <c r="A20" s="637" t="s">
        <v>260</v>
      </c>
      <c r="B20" s="638"/>
      <c r="C20" s="639"/>
      <c r="E20" s="89"/>
      <c r="F20" s="89"/>
      <c r="G20" s="189"/>
      <c r="H20" s="189"/>
      <c r="I20" s="189"/>
      <c r="J20" s="189"/>
      <c r="K20" s="189"/>
      <c r="L20" s="189"/>
      <c r="M20" s="189"/>
      <c r="N20" s="189"/>
      <c r="O20" s="189"/>
      <c r="P20" s="189"/>
      <c r="Q20" s="189"/>
      <c r="R20" s="189"/>
      <c r="S20" s="189"/>
      <c r="T20" s="189"/>
      <c r="U20" s="189"/>
      <c r="V20" s="81"/>
      <c r="W20" s="75"/>
      <c r="X20" s="74"/>
      <c r="Y20" s="74"/>
      <c r="Z20" s="74"/>
      <c r="AA20" s="74"/>
      <c r="AB20" s="73"/>
    </row>
    <row r="21" spans="1:28" ht="15" x14ac:dyDescent="0.25">
      <c r="A21" s="637" t="s">
        <v>261</v>
      </c>
      <c r="B21" s="638"/>
      <c r="C21" s="639"/>
      <c r="E21" s="89"/>
      <c r="F21" s="89"/>
      <c r="G21" s="189"/>
      <c r="H21" s="189"/>
      <c r="I21" s="189"/>
      <c r="J21" s="189"/>
      <c r="K21" s="189"/>
      <c r="L21" s="189"/>
      <c r="M21" s="189"/>
      <c r="N21" s="189"/>
      <c r="O21" s="189"/>
      <c r="P21" s="189"/>
      <c r="Q21" s="189"/>
      <c r="R21" s="189"/>
      <c r="S21" s="189"/>
      <c r="T21" s="189"/>
      <c r="U21" s="189"/>
      <c r="V21" s="81"/>
      <c r="W21" s="75"/>
      <c r="X21" s="74"/>
      <c r="Y21" s="74"/>
      <c r="Z21" s="74"/>
      <c r="AA21" s="74"/>
      <c r="AB21" s="73"/>
    </row>
    <row r="22" spans="1:28" ht="15" x14ac:dyDescent="0.25">
      <c r="A22" s="637" t="s">
        <v>223</v>
      </c>
      <c r="B22" s="638"/>
      <c r="C22" s="639"/>
      <c r="E22" s="89"/>
      <c r="F22" s="89"/>
      <c r="G22" s="189"/>
      <c r="H22" s="189"/>
      <c r="I22" s="189"/>
      <c r="J22" s="189"/>
      <c r="K22" s="189"/>
      <c r="L22" s="189"/>
      <c r="M22" s="189"/>
      <c r="N22" s="189"/>
      <c r="O22" s="189"/>
      <c r="P22" s="189"/>
      <c r="Q22" s="189"/>
      <c r="R22" s="189"/>
      <c r="S22" s="189"/>
      <c r="T22" s="189"/>
      <c r="U22" s="189"/>
      <c r="V22" s="81"/>
      <c r="W22" s="75"/>
      <c r="X22" s="74"/>
      <c r="Y22" s="74"/>
      <c r="Z22" s="74"/>
      <c r="AA22" s="74"/>
      <c r="AB22" s="73"/>
    </row>
    <row r="23" spans="1:28" ht="15" x14ac:dyDescent="0.25">
      <c r="A23" s="637" t="s">
        <v>262</v>
      </c>
      <c r="B23" s="638" t="s">
        <v>263</v>
      </c>
      <c r="C23" s="639"/>
      <c r="E23" s="89"/>
      <c r="F23" s="89"/>
      <c r="G23" s="189"/>
      <c r="H23" s="189"/>
      <c r="I23" s="189"/>
      <c r="J23" s="189"/>
      <c r="K23" s="189"/>
      <c r="L23" s="189"/>
      <c r="M23" s="189"/>
      <c r="N23" s="189"/>
      <c r="O23" s="189"/>
      <c r="P23" s="189"/>
      <c r="Q23" s="189"/>
      <c r="R23" s="189"/>
      <c r="S23" s="189"/>
      <c r="T23" s="189"/>
      <c r="U23" s="189"/>
      <c r="V23" s="81"/>
      <c r="W23" s="75"/>
      <c r="X23" s="74"/>
      <c r="Y23" s="74"/>
      <c r="Z23" s="74"/>
      <c r="AA23" s="74"/>
      <c r="AB23" s="73"/>
    </row>
    <row r="24" spans="1:28" ht="15" x14ac:dyDescent="0.25">
      <c r="A24" s="637" t="s">
        <v>264</v>
      </c>
      <c r="B24" s="638" t="s">
        <v>263</v>
      </c>
      <c r="C24" s="639"/>
      <c r="E24" s="89"/>
      <c r="F24" s="89"/>
      <c r="G24" s="189"/>
      <c r="H24" s="189"/>
      <c r="I24" s="189"/>
      <c r="J24" s="189"/>
      <c r="K24" s="189"/>
      <c r="L24" s="189"/>
      <c r="M24" s="189"/>
      <c r="N24" s="189"/>
      <c r="O24" s="189"/>
      <c r="P24" s="189"/>
      <c r="Q24" s="189"/>
      <c r="R24" s="189"/>
      <c r="S24" s="189"/>
      <c r="T24" s="189"/>
      <c r="U24" s="189"/>
      <c r="V24" s="81"/>
      <c r="W24" s="75"/>
      <c r="X24" s="74"/>
      <c r="Y24" s="74"/>
      <c r="Z24" s="74"/>
      <c r="AA24" s="74"/>
      <c r="AB24" s="73"/>
    </row>
    <row r="25" spans="1:28" ht="15" x14ac:dyDescent="0.25">
      <c r="A25" s="637" t="s">
        <v>265</v>
      </c>
      <c r="B25" s="638" t="s">
        <v>265</v>
      </c>
      <c r="C25" s="639"/>
      <c r="E25" s="89"/>
      <c r="F25" s="89"/>
      <c r="G25" s="189"/>
      <c r="H25" s="189"/>
      <c r="I25" s="189"/>
      <c r="J25" s="189"/>
      <c r="K25" s="189"/>
      <c r="L25" s="189"/>
      <c r="M25" s="189"/>
      <c r="N25" s="189"/>
      <c r="O25" s="189"/>
      <c r="P25" s="189"/>
      <c r="Q25" s="189"/>
      <c r="R25" s="189"/>
      <c r="S25" s="189"/>
      <c r="T25" s="189"/>
      <c r="U25" s="189"/>
      <c r="V25" s="81"/>
      <c r="W25" s="75"/>
      <c r="X25" s="74"/>
      <c r="Y25" s="74"/>
      <c r="Z25" s="74"/>
      <c r="AA25" s="74"/>
      <c r="AB25" s="73"/>
    </row>
    <row r="26" spans="1:28" ht="15" x14ac:dyDescent="0.3">
      <c r="A26" s="27"/>
      <c r="B26" s="83"/>
      <c r="C26" s="189"/>
      <c r="E26" s="189"/>
      <c r="F26" s="189"/>
      <c r="G26" s="189"/>
      <c r="H26" s="189"/>
      <c r="I26" s="189"/>
      <c r="J26" s="189"/>
      <c r="K26" s="189"/>
      <c r="L26" s="189"/>
      <c r="M26" s="189"/>
      <c r="N26" s="189"/>
      <c r="O26" s="189"/>
      <c r="P26" s="189"/>
      <c r="Q26" s="189"/>
      <c r="R26" s="189"/>
      <c r="S26" s="189"/>
      <c r="T26" s="189"/>
      <c r="U26" s="189"/>
      <c r="V26" s="81"/>
      <c r="W26" s="75"/>
      <c r="X26" s="74"/>
      <c r="Y26" s="74"/>
      <c r="Z26" s="74"/>
      <c r="AA26" s="74"/>
      <c r="AB26" s="73"/>
    </row>
    <row r="27" spans="1:28" ht="15.5" thickBot="1" x14ac:dyDescent="0.3">
      <c r="A27" s="643" t="s">
        <v>267</v>
      </c>
      <c r="B27" s="643"/>
      <c r="C27" s="643"/>
      <c r="E27" s="647" t="str">
        <f>E13</f>
        <v>20xx</v>
      </c>
      <c r="F27" s="648"/>
      <c r="G27" s="189"/>
      <c r="H27" s="189"/>
      <c r="I27" s="189"/>
      <c r="J27" s="189"/>
      <c r="K27" s="189"/>
      <c r="L27" s="189"/>
      <c r="M27" s="189"/>
      <c r="N27" s="189"/>
      <c r="O27" s="189"/>
      <c r="P27" s="189"/>
      <c r="Q27" s="189"/>
      <c r="R27" s="189"/>
      <c r="S27" s="189"/>
      <c r="T27" s="189"/>
      <c r="U27" s="189"/>
      <c r="V27" s="81"/>
      <c r="W27" s="75"/>
      <c r="X27" s="74"/>
      <c r="Y27" s="74"/>
      <c r="Z27" s="74"/>
      <c r="AA27" s="74"/>
      <c r="AB27" s="73"/>
    </row>
    <row r="28" spans="1:28" ht="15" customHeight="1" thickTop="1" thickBot="1" x14ac:dyDescent="0.35">
      <c r="A28" s="645" t="s">
        <v>260</v>
      </c>
      <c r="B28" s="646"/>
      <c r="C28" s="191" t="s">
        <v>268</v>
      </c>
      <c r="E28" s="649" t="str">
        <f t="shared" ref="E28:E33" si="0">IF(F20="","",F20*E$17*E$18)</f>
        <v/>
      </c>
      <c r="F28" s="652"/>
      <c r="G28" s="85"/>
      <c r="H28" s="85"/>
      <c r="I28" s="85"/>
      <c r="J28" s="85"/>
      <c r="K28" s="85"/>
      <c r="L28" s="85"/>
      <c r="M28" s="85"/>
      <c r="N28" s="85"/>
      <c r="O28" s="85"/>
      <c r="P28" s="85"/>
      <c r="Q28" s="85"/>
      <c r="R28" s="85"/>
      <c r="S28" s="85"/>
      <c r="T28" s="85"/>
      <c r="U28" s="85"/>
      <c r="V28" s="81"/>
      <c r="W28" s="75"/>
      <c r="X28" s="74"/>
      <c r="Y28" s="74"/>
      <c r="Z28" s="74"/>
      <c r="AA28" s="74"/>
      <c r="AB28" s="73"/>
    </row>
    <row r="29" spans="1:28" ht="15" customHeight="1" thickTop="1" thickBot="1" x14ac:dyDescent="0.35">
      <c r="A29" s="645" t="s">
        <v>261</v>
      </c>
      <c r="B29" s="646"/>
      <c r="C29" s="191" t="s">
        <v>268</v>
      </c>
      <c r="E29" s="649" t="str">
        <f t="shared" si="0"/>
        <v/>
      </c>
      <c r="F29" s="652"/>
      <c r="G29" s="85"/>
      <c r="H29" s="85"/>
      <c r="I29" s="85"/>
      <c r="J29" s="85"/>
      <c r="K29" s="85"/>
      <c r="L29" s="85"/>
      <c r="M29" s="85"/>
      <c r="N29" s="85"/>
      <c r="O29" s="85"/>
      <c r="P29" s="85"/>
      <c r="Q29" s="85"/>
      <c r="R29" s="85"/>
      <c r="S29" s="85"/>
      <c r="T29" s="85"/>
      <c r="U29" s="85"/>
      <c r="V29" s="81"/>
      <c r="W29" s="75"/>
      <c r="X29" s="74"/>
      <c r="Y29" s="74"/>
      <c r="Z29" s="74"/>
      <c r="AA29" s="74"/>
      <c r="AB29" s="73"/>
    </row>
    <row r="30" spans="1:28" ht="15" customHeight="1" thickTop="1" thickBot="1" x14ac:dyDescent="0.35">
      <c r="A30" s="645" t="s">
        <v>223</v>
      </c>
      <c r="B30" s="646"/>
      <c r="C30" s="191" t="s">
        <v>268</v>
      </c>
      <c r="E30" s="649" t="str">
        <f t="shared" si="0"/>
        <v/>
      </c>
      <c r="F30" s="652"/>
      <c r="G30" s="189"/>
      <c r="H30" s="189"/>
      <c r="I30" s="189"/>
      <c r="J30" s="189"/>
      <c r="K30" s="189"/>
      <c r="L30" s="189"/>
      <c r="M30" s="189"/>
      <c r="N30" s="189"/>
      <c r="O30" s="189"/>
      <c r="P30" s="189"/>
      <c r="Q30" s="189"/>
      <c r="R30" s="189"/>
      <c r="S30" s="189"/>
      <c r="T30" s="189"/>
      <c r="U30" s="189"/>
      <c r="V30" s="81"/>
      <c r="W30" s="75"/>
      <c r="X30" s="74"/>
      <c r="Y30" s="74"/>
      <c r="Z30" s="74"/>
      <c r="AA30" s="74"/>
      <c r="AB30" s="73"/>
    </row>
    <row r="31" spans="1:28" ht="16" thickTop="1" thickBot="1" x14ac:dyDescent="0.35">
      <c r="A31" s="645" t="s">
        <v>262</v>
      </c>
      <c r="B31" s="646"/>
      <c r="C31" s="191" t="s">
        <v>268</v>
      </c>
      <c r="E31" s="649" t="str">
        <f t="shared" si="0"/>
        <v/>
      </c>
      <c r="F31" s="652"/>
      <c r="G31" s="189"/>
      <c r="H31" s="189"/>
      <c r="I31" s="189"/>
      <c r="J31" s="189"/>
      <c r="K31" s="189"/>
      <c r="L31" s="189"/>
      <c r="M31" s="189"/>
      <c r="N31" s="189"/>
      <c r="O31" s="189"/>
      <c r="P31" s="189"/>
      <c r="Q31" s="189"/>
      <c r="R31" s="189"/>
      <c r="S31" s="189"/>
      <c r="T31" s="189"/>
      <c r="U31" s="189"/>
      <c r="V31" s="81"/>
      <c r="W31" s="75"/>
      <c r="X31" s="74"/>
      <c r="Y31" s="74"/>
      <c r="Z31" s="74"/>
      <c r="AA31" s="74"/>
      <c r="AB31" s="73"/>
    </row>
    <row r="32" spans="1:28" ht="16" thickTop="1" thickBot="1" x14ac:dyDescent="0.35">
      <c r="A32" s="645" t="s">
        <v>264</v>
      </c>
      <c r="B32" s="646"/>
      <c r="C32" s="191" t="s">
        <v>268</v>
      </c>
      <c r="E32" s="649" t="str">
        <f t="shared" si="0"/>
        <v/>
      </c>
      <c r="F32" s="652"/>
      <c r="G32" s="189"/>
      <c r="H32" s="189"/>
      <c r="I32" s="189"/>
      <c r="J32" s="189"/>
      <c r="K32" s="189"/>
      <c r="L32" s="189"/>
      <c r="M32" s="189"/>
      <c r="N32" s="189"/>
      <c r="O32" s="189"/>
      <c r="P32" s="189"/>
      <c r="Q32" s="189"/>
      <c r="R32" s="189"/>
      <c r="S32" s="189"/>
      <c r="T32" s="189"/>
      <c r="U32" s="189"/>
      <c r="V32" s="81"/>
      <c r="W32" s="75"/>
      <c r="X32" s="74"/>
      <c r="Y32" s="74"/>
      <c r="Z32" s="74"/>
      <c r="AA32" s="74"/>
      <c r="AB32" s="73"/>
    </row>
    <row r="33" spans="1:28" ht="16" thickTop="1" thickBot="1" x14ac:dyDescent="0.35">
      <c r="A33" s="645" t="s">
        <v>265</v>
      </c>
      <c r="B33" s="646"/>
      <c r="C33" s="191" t="s">
        <v>268</v>
      </c>
      <c r="E33" s="649" t="str">
        <f t="shared" si="0"/>
        <v/>
      </c>
      <c r="F33" s="652"/>
      <c r="G33" s="189"/>
      <c r="H33" s="189"/>
      <c r="I33" s="189"/>
      <c r="J33" s="189"/>
      <c r="K33" s="189"/>
      <c r="L33" s="189"/>
      <c r="M33" s="189"/>
      <c r="N33" s="189"/>
      <c r="O33" s="189"/>
      <c r="P33" s="189"/>
      <c r="Q33" s="189"/>
      <c r="R33" s="189"/>
      <c r="S33" s="189"/>
      <c r="T33" s="189"/>
      <c r="U33" s="189"/>
      <c r="V33" s="81"/>
      <c r="W33" s="75"/>
      <c r="X33" s="74"/>
      <c r="Y33" s="74"/>
      <c r="Z33" s="74"/>
      <c r="AA33" s="74"/>
      <c r="AB33" s="73"/>
    </row>
    <row r="34" spans="1:28" ht="15.5" thickTop="1" x14ac:dyDescent="0.3">
      <c r="A34" s="27"/>
      <c r="B34" s="83"/>
      <c r="C34" s="189"/>
      <c r="D34" s="189"/>
      <c r="E34" s="189"/>
      <c r="F34" s="189"/>
      <c r="G34" s="189"/>
      <c r="H34" s="189"/>
      <c r="I34" s="189"/>
      <c r="J34" s="189"/>
      <c r="K34" s="189"/>
      <c r="L34" s="189"/>
      <c r="M34" s="189"/>
      <c r="N34" s="189"/>
      <c r="O34" s="189"/>
      <c r="P34" s="189"/>
      <c r="Q34" s="189"/>
      <c r="R34" s="189"/>
      <c r="S34" s="189"/>
      <c r="T34" s="189"/>
      <c r="U34" s="189"/>
      <c r="V34" s="81"/>
      <c r="W34" s="75"/>
      <c r="X34" s="74"/>
      <c r="Y34" s="74"/>
      <c r="Z34" s="74"/>
      <c r="AA34" s="74"/>
      <c r="AB34" s="73"/>
    </row>
    <row r="35" spans="1:28" ht="15" x14ac:dyDescent="0.3">
      <c r="A35" s="27"/>
      <c r="B35" s="83"/>
      <c r="C35" s="189"/>
      <c r="D35" s="189"/>
      <c r="E35" s="189"/>
      <c r="F35" s="189"/>
      <c r="G35" s="189"/>
      <c r="H35" s="189"/>
      <c r="I35" s="189"/>
      <c r="J35" s="189"/>
      <c r="K35" s="189"/>
      <c r="L35" s="189"/>
      <c r="M35" s="189"/>
      <c r="N35" s="189"/>
      <c r="O35" s="189"/>
      <c r="P35" s="189"/>
      <c r="Q35" s="189"/>
      <c r="R35" s="189"/>
      <c r="S35" s="189"/>
      <c r="T35" s="189"/>
      <c r="U35" s="189"/>
      <c r="V35" s="81"/>
      <c r="W35" s="75"/>
      <c r="X35" s="74"/>
      <c r="Y35" s="74"/>
      <c r="Z35" s="74"/>
      <c r="AA35" s="74"/>
      <c r="AB35" s="73"/>
    </row>
    <row r="36" spans="1:28" ht="15" x14ac:dyDescent="0.3">
      <c r="A36" s="27"/>
      <c r="B36" s="83"/>
      <c r="C36" s="192"/>
      <c r="D36" s="192"/>
      <c r="E36" s="192"/>
      <c r="F36" s="192"/>
      <c r="G36" s="193"/>
      <c r="H36" s="193"/>
      <c r="I36" s="193"/>
      <c r="J36" s="193"/>
      <c r="K36" s="193"/>
      <c r="L36" s="193"/>
      <c r="M36" s="193"/>
      <c r="N36" s="193"/>
      <c r="O36" s="193"/>
      <c r="P36" s="193"/>
      <c r="Q36" s="193"/>
      <c r="R36" s="193"/>
      <c r="S36" s="193"/>
      <c r="T36" s="193"/>
      <c r="U36" s="193"/>
      <c r="V36" s="81"/>
      <c r="W36" s="75"/>
      <c r="X36" s="74"/>
      <c r="Y36" s="74"/>
      <c r="Z36" s="74"/>
      <c r="AA36" s="74"/>
      <c r="AB36" s="73"/>
    </row>
    <row r="37" spans="1:28" ht="15" x14ac:dyDescent="0.3">
      <c r="A37" s="27"/>
      <c r="B37" s="83"/>
      <c r="C37" s="192"/>
      <c r="D37" s="192"/>
      <c r="E37" s="192"/>
      <c r="F37" s="192"/>
      <c r="G37" s="193"/>
      <c r="H37" s="193"/>
      <c r="I37" s="193"/>
      <c r="J37" s="193"/>
      <c r="K37" s="193"/>
      <c r="L37" s="193"/>
      <c r="M37" s="193"/>
      <c r="N37" s="193"/>
      <c r="O37" s="193"/>
      <c r="P37" s="193"/>
      <c r="Q37" s="193"/>
      <c r="R37" s="193"/>
      <c r="S37" s="193"/>
      <c r="T37" s="193"/>
      <c r="U37" s="193"/>
      <c r="V37" s="81"/>
      <c r="W37" s="75"/>
      <c r="X37" s="74"/>
      <c r="Y37" s="74"/>
      <c r="Z37" s="74"/>
      <c r="AA37" s="74"/>
      <c r="AB37" s="73"/>
    </row>
    <row r="38" spans="1:28" ht="15" x14ac:dyDescent="0.3">
      <c r="A38" s="651"/>
      <c r="B38" s="651"/>
      <c r="C38" s="194"/>
      <c r="D38" s="195"/>
      <c r="E38" s="195"/>
      <c r="F38" s="195"/>
      <c r="G38" s="195"/>
      <c r="H38" s="195"/>
      <c r="I38" s="195"/>
      <c r="J38" s="195"/>
      <c r="K38" s="195"/>
      <c r="L38" s="195"/>
      <c r="M38" s="195"/>
      <c r="N38" s="195"/>
      <c r="O38" s="195"/>
      <c r="P38" s="195"/>
      <c r="Q38" s="195"/>
      <c r="R38" s="195"/>
      <c r="S38" s="195"/>
      <c r="T38" s="195"/>
      <c r="U38" s="195"/>
      <c r="V38" s="196"/>
      <c r="W38" s="196"/>
      <c r="X38" s="73"/>
      <c r="Y38" s="73"/>
      <c r="Z38" s="73"/>
      <c r="AA38" s="73"/>
      <c r="AB38" s="73"/>
    </row>
    <row r="39" spans="1:28" x14ac:dyDescent="0.25">
      <c r="A39" s="73"/>
      <c r="C39" s="197"/>
      <c r="D39" s="197"/>
      <c r="E39" s="197"/>
      <c r="F39" s="196"/>
      <c r="G39" s="196"/>
      <c r="H39" s="196"/>
      <c r="I39" s="196"/>
      <c r="J39" s="196"/>
      <c r="K39" s="196"/>
      <c r="L39" s="196"/>
      <c r="M39" s="196"/>
      <c r="N39" s="196"/>
      <c r="O39" s="196"/>
      <c r="P39" s="196"/>
      <c r="Q39" s="196"/>
      <c r="R39" s="196"/>
      <c r="S39" s="196"/>
      <c r="T39" s="196"/>
      <c r="U39" s="196"/>
      <c r="V39" s="196"/>
      <c r="W39" s="196"/>
      <c r="X39" s="73"/>
      <c r="Y39" s="73"/>
      <c r="Z39" s="73"/>
      <c r="AA39" s="73"/>
      <c r="AB39" s="73"/>
    </row>
    <row r="40" spans="1:28" ht="15" x14ac:dyDescent="0.3">
      <c r="A40" s="104"/>
      <c r="C40" s="197"/>
      <c r="D40" s="197"/>
      <c r="E40" s="197"/>
      <c r="F40" s="196"/>
      <c r="G40" s="196"/>
      <c r="H40" s="196"/>
      <c r="I40" s="196"/>
      <c r="J40" s="196"/>
      <c r="K40" s="196"/>
      <c r="L40" s="196"/>
      <c r="M40" s="196"/>
      <c r="N40" s="196"/>
      <c r="O40" s="196"/>
      <c r="P40" s="196"/>
      <c r="Q40" s="196"/>
      <c r="R40" s="196"/>
      <c r="S40" s="196"/>
      <c r="T40" s="196"/>
      <c r="U40" s="196"/>
      <c r="V40" s="196"/>
      <c r="W40" s="196"/>
      <c r="X40" s="73"/>
      <c r="Y40" s="73"/>
      <c r="Z40" s="73"/>
      <c r="AA40" s="73"/>
      <c r="AB40" s="73"/>
    </row>
    <row r="41" spans="1:28" ht="15" x14ac:dyDescent="0.3">
      <c r="A41" s="104"/>
      <c r="C41" s="197"/>
      <c r="D41" s="197"/>
      <c r="E41" s="197"/>
      <c r="F41" s="196"/>
      <c r="G41" s="196"/>
      <c r="H41" s="196"/>
      <c r="I41" s="196"/>
      <c r="J41" s="196"/>
      <c r="K41" s="196"/>
      <c r="L41" s="196"/>
      <c r="M41" s="196"/>
      <c r="N41" s="196"/>
      <c r="O41" s="196"/>
      <c r="P41" s="196"/>
      <c r="Q41" s="196"/>
      <c r="R41" s="196"/>
      <c r="S41" s="196"/>
      <c r="T41" s="196"/>
      <c r="U41" s="196"/>
      <c r="V41" s="196"/>
      <c r="W41" s="196"/>
      <c r="X41" s="73"/>
      <c r="Y41" s="73"/>
      <c r="Z41" s="73"/>
      <c r="AA41" s="73"/>
      <c r="AB41" s="73"/>
    </row>
    <row r="42" spans="1:28" ht="15" x14ac:dyDescent="0.3">
      <c r="A42" s="104"/>
      <c r="C42" s="197"/>
      <c r="D42" s="197"/>
      <c r="E42" s="197"/>
      <c r="F42" s="196"/>
      <c r="G42" s="196"/>
      <c r="H42" s="196"/>
      <c r="I42" s="196"/>
      <c r="J42" s="196"/>
      <c r="K42" s="196"/>
      <c r="L42" s="196"/>
      <c r="M42" s="196"/>
      <c r="N42" s="196"/>
      <c r="O42" s="196"/>
      <c r="P42" s="196"/>
      <c r="Q42" s="196"/>
      <c r="R42" s="196"/>
      <c r="S42" s="196"/>
      <c r="T42" s="196"/>
      <c r="U42" s="196"/>
      <c r="V42" s="196"/>
      <c r="W42" s="196"/>
      <c r="X42" s="73"/>
      <c r="Y42" s="73"/>
      <c r="Z42" s="73"/>
      <c r="AA42" s="73"/>
      <c r="AB42" s="73"/>
    </row>
    <row r="43" spans="1:28" ht="15" x14ac:dyDescent="0.3">
      <c r="A43" s="104"/>
      <c r="F43" s="73"/>
      <c r="G43" s="73"/>
      <c r="H43" s="73"/>
      <c r="I43" s="73"/>
      <c r="J43" s="73"/>
      <c r="K43" s="73"/>
      <c r="L43" s="73"/>
      <c r="M43" s="73"/>
      <c r="N43" s="73"/>
      <c r="O43" s="73"/>
      <c r="P43" s="73"/>
      <c r="Q43" s="73"/>
      <c r="R43" s="73"/>
      <c r="S43" s="73"/>
      <c r="T43" s="73"/>
      <c r="U43" s="73"/>
      <c r="V43" s="73"/>
      <c r="W43" s="73"/>
      <c r="X43" s="73"/>
      <c r="Y43" s="73"/>
      <c r="Z43" s="73"/>
    </row>
    <row r="44" spans="1:28" ht="15" x14ac:dyDescent="0.3">
      <c r="A44" s="104"/>
      <c r="F44" s="73"/>
      <c r="G44" s="73"/>
      <c r="H44" s="73"/>
      <c r="I44" s="73"/>
      <c r="J44" s="73"/>
      <c r="K44" s="73"/>
      <c r="L44" s="73"/>
      <c r="M44" s="73"/>
      <c r="N44" s="73"/>
      <c r="O44" s="73"/>
      <c r="P44" s="73"/>
      <c r="Q44" s="73"/>
      <c r="R44" s="73"/>
      <c r="S44" s="73"/>
      <c r="T44" s="73"/>
      <c r="U44" s="73"/>
      <c r="V44" s="73"/>
      <c r="W44" s="73"/>
      <c r="X44" s="73"/>
      <c r="Y44" s="73"/>
      <c r="Z44" s="73"/>
    </row>
    <row r="45" spans="1:28" x14ac:dyDescent="0.25">
      <c r="F45" s="73"/>
      <c r="G45" s="73"/>
      <c r="H45" s="73"/>
      <c r="I45" s="73"/>
      <c r="J45" s="73"/>
      <c r="K45" s="73"/>
      <c r="L45" s="73"/>
      <c r="M45" s="73"/>
      <c r="N45" s="73"/>
      <c r="O45" s="73"/>
      <c r="P45" s="73"/>
      <c r="Q45" s="73"/>
      <c r="R45" s="73"/>
      <c r="S45" s="73"/>
      <c r="T45" s="73"/>
      <c r="U45" s="73"/>
      <c r="V45" s="73"/>
      <c r="W45" s="73"/>
      <c r="X45" s="73"/>
      <c r="Y45" s="73"/>
      <c r="Z45" s="73"/>
    </row>
    <row r="46" spans="1:28" x14ac:dyDescent="0.25">
      <c r="F46" s="73"/>
      <c r="G46" s="73"/>
      <c r="H46" s="73"/>
      <c r="I46" s="73"/>
      <c r="J46" s="73"/>
      <c r="K46" s="73"/>
      <c r="L46" s="73"/>
      <c r="M46" s="73"/>
      <c r="N46" s="73"/>
      <c r="O46" s="73"/>
      <c r="P46" s="73"/>
      <c r="Q46" s="73"/>
      <c r="R46" s="73"/>
      <c r="S46" s="73"/>
      <c r="T46" s="73"/>
      <c r="U46" s="73"/>
      <c r="V46" s="73"/>
      <c r="W46" s="73"/>
      <c r="X46" s="73"/>
      <c r="Y46" s="73"/>
      <c r="Z46" s="73"/>
    </row>
    <row r="47" spans="1:28" x14ac:dyDescent="0.25">
      <c r="F47" s="73"/>
      <c r="G47" s="73"/>
      <c r="H47" s="73"/>
      <c r="I47" s="73"/>
      <c r="J47" s="73"/>
      <c r="K47" s="73"/>
      <c r="L47" s="73"/>
      <c r="M47" s="73"/>
      <c r="N47" s="73"/>
      <c r="O47" s="73"/>
      <c r="P47" s="73"/>
      <c r="Q47" s="73"/>
      <c r="R47" s="73"/>
      <c r="S47" s="73"/>
      <c r="T47" s="73"/>
      <c r="U47" s="73"/>
      <c r="V47" s="73"/>
      <c r="W47" s="73"/>
      <c r="X47" s="73"/>
      <c r="Y47" s="73"/>
      <c r="Z47" s="73"/>
    </row>
    <row r="48" spans="1:28" x14ac:dyDescent="0.25">
      <c r="F48" s="73"/>
      <c r="G48" s="73"/>
      <c r="H48" s="73"/>
      <c r="I48" s="73"/>
      <c r="J48" s="73"/>
      <c r="K48" s="73"/>
      <c r="L48" s="73"/>
      <c r="M48" s="73"/>
      <c r="N48" s="73"/>
      <c r="O48" s="73"/>
      <c r="P48" s="73"/>
      <c r="Q48" s="73"/>
      <c r="R48" s="73"/>
      <c r="S48" s="73"/>
      <c r="T48" s="73"/>
      <c r="U48" s="73"/>
      <c r="V48" s="73"/>
      <c r="W48" s="73"/>
      <c r="X48" s="73"/>
      <c r="Y48" s="73"/>
      <c r="Z48" s="73"/>
    </row>
    <row r="49" spans="6:21" x14ac:dyDescent="0.25">
      <c r="F49" s="73"/>
      <c r="G49" s="73"/>
      <c r="H49" s="73"/>
      <c r="I49" s="73"/>
      <c r="J49" s="73"/>
      <c r="K49" s="73"/>
      <c r="L49" s="73"/>
      <c r="M49" s="73"/>
      <c r="N49" s="73"/>
      <c r="O49" s="73"/>
      <c r="P49" s="73"/>
      <c r="Q49" s="73"/>
      <c r="R49" s="73"/>
      <c r="S49" s="73"/>
      <c r="T49" s="73"/>
      <c r="U49" s="73"/>
    </row>
    <row r="50" spans="6:21" x14ac:dyDescent="0.25">
      <c r="F50" s="73"/>
      <c r="G50" s="73"/>
      <c r="H50" s="73"/>
      <c r="I50" s="73"/>
      <c r="J50" s="73"/>
      <c r="K50" s="73"/>
      <c r="L50" s="73"/>
      <c r="M50" s="73"/>
      <c r="N50" s="73"/>
      <c r="O50" s="73"/>
      <c r="P50" s="73"/>
      <c r="Q50" s="73"/>
      <c r="R50" s="73"/>
      <c r="S50" s="73"/>
      <c r="T50" s="73"/>
      <c r="U50" s="73"/>
    </row>
    <row r="51" spans="6:21" x14ac:dyDescent="0.25">
      <c r="F51" s="73"/>
      <c r="G51" s="73"/>
      <c r="H51" s="73"/>
      <c r="I51" s="73"/>
      <c r="J51" s="73"/>
      <c r="K51" s="73"/>
      <c r="L51" s="73"/>
      <c r="M51" s="73"/>
      <c r="N51" s="73"/>
      <c r="O51" s="73"/>
      <c r="P51" s="73"/>
      <c r="Q51" s="73"/>
      <c r="R51" s="73"/>
      <c r="S51" s="73"/>
      <c r="T51" s="73"/>
      <c r="U51" s="73"/>
    </row>
    <row r="52" spans="6:21" x14ac:dyDescent="0.25">
      <c r="F52" s="73"/>
      <c r="G52" s="73"/>
      <c r="H52" s="73"/>
      <c r="I52" s="73"/>
      <c r="J52" s="73"/>
      <c r="K52" s="73"/>
      <c r="L52" s="73"/>
      <c r="M52" s="73"/>
      <c r="N52" s="73"/>
      <c r="O52" s="73"/>
      <c r="P52" s="73"/>
      <c r="Q52" s="73"/>
      <c r="R52" s="73"/>
      <c r="S52" s="73"/>
      <c r="T52" s="73"/>
      <c r="U52" s="73"/>
    </row>
  </sheetData>
  <mergeCells count="33">
    <mergeCell ref="E17:F17"/>
    <mergeCell ref="A27:C27"/>
    <mergeCell ref="A19:C19"/>
    <mergeCell ref="E30:F30"/>
    <mergeCell ref="E29:F29"/>
    <mergeCell ref="E28:F28"/>
    <mergeCell ref="E27:F27"/>
    <mergeCell ref="A18:B18"/>
    <mergeCell ref="F3:F4"/>
    <mergeCell ref="A9:E9"/>
    <mergeCell ref="A15:B15"/>
    <mergeCell ref="E15:F15"/>
    <mergeCell ref="E13:F13"/>
    <mergeCell ref="E32:F32"/>
    <mergeCell ref="E31:F31"/>
    <mergeCell ref="A33:B33"/>
    <mergeCell ref="E33:F33"/>
    <mergeCell ref="E18:F18"/>
    <mergeCell ref="A38:B38"/>
    <mergeCell ref="A16:B16"/>
    <mergeCell ref="A17:B17"/>
    <mergeCell ref="A13:B13"/>
    <mergeCell ref="A20:C20"/>
    <mergeCell ref="A21:C21"/>
    <mergeCell ref="A25:C25"/>
    <mergeCell ref="A22:C22"/>
    <mergeCell ref="A23:C23"/>
    <mergeCell ref="A24:C24"/>
    <mergeCell ref="A32:B32"/>
    <mergeCell ref="A31:B31"/>
    <mergeCell ref="A28:B28"/>
    <mergeCell ref="A29:B29"/>
    <mergeCell ref="A30:B30"/>
  </mergeCells>
  <hyperlinks>
    <hyperlink ref="F3:F4" location="Inhalt!A1" display="zurück zum Inhalt" xr:uid="{6004FFE1-3458-4CE9-8165-5A1F05690085}"/>
  </hyperlinks>
  <pageMargins left="0.7" right="0.7" top="0.78740157499999996" bottom="0.78740157499999996" header="0.3" footer="0.3"/>
  <pageSetup paperSize="9" orientation="portrait" horizontalDpi="200" verticalDpi="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08FA-502B-4013-B2B7-5F5F9F25A63F}">
  <sheetPr>
    <tabColor theme="9"/>
  </sheetPr>
  <dimension ref="A1:AB31"/>
  <sheetViews>
    <sheetView showGridLines="0" zoomScale="80" zoomScaleNormal="80" workbookViewId="0">
      <selection activeCell="G3" sqref="G3:G4"/>
    </sheetView>
  </sheetViews>
  <sheetFormatPr baseColWidth="10" defaultColWidth="11.54296875" defaultRowHeight="13.5" x14ac:dyDescent="0.3"/>
  <cols>
    <col min="1" max="1" width="30.54296875" style="1" customWidth="1"/>
    <col min="2" max="2" width="15.81640625" style="1" customWidth="1"/>
    <col min="3" max="3" width="19.453125" style="1" customWidth="1"/>
    <col min="4" max="4" width="30.54296875" style="1" customWidth="1"/>
    <col min="5" max="7" width="20" style="1" customWidth="1"/>
    <col min="8" max="27" width="15.54296875" style="1" customWidth="1"/>
    <col min="28" max="16384" width="11.54296875" style="1"/>
  </cols>
  <sheetData>
    <row r="1" spans="1:28" x14ac:dyDescent="0.3">
      <c r="A1" s="5"/>
      <c r="B1" s="5"/>
      <c r="C1" s="5"/>
      <c r="D1" s="5"/>
      <c r="E1" s="5"/>
      <c r="F1" s="5"/>
    </row>
    <row r="2" spans="1:28" ht="23" x14ac:dyDescent="0.45">
      <c r="A2" s="218" t="s">
        <v>277</v>
      </c>
      <c r="B2" s="218"/>
      <c r="C2" s="218"/>
      <c r="D2" s="5"/>
      <c r="E2" s="6"/>
      <c r="F2" s="6"/>
    </row>
    <row r="3" spans="1:28" ht="15" x14ac:dyDescent="0.3">
      <c r="A3" s="5"/>
      <c r="B3" s="5"/>
      <c r="C3" s="5"/>
      <c r="D3" s="5"/>
      <c r="E3" s="8"/>
      <c r="F3" s="8"/>
      <c r="G3" s="660" t="s">
        <v>46</v>
      </c>
    </row>
    <row r="4" spans="1:28" x14ac:dyDescent="0.3">
      <c r="A4" s="19" t="s">
        <v>19</v>
      </c>
      <c r="B4" s="3"/>
      <c r="C4" s="3"/>
      <c r="D4" s="10">
        <f>Stammdaten!B15</f>
        <v>0</v>
      </c>
      <c r="E4" s="5"/>
      <c r="F4" s="5"/>
      <c r="G4" s="660"/>
    </row>
    <row r="5" spans="1:28" ht="14" thickBot="1" x14ac:dyDescent="0.35">
      <c r="A5" s="43" t="s">
        <v>20</v>
      </c>
      <c r="B5" s="292"/>
      <c r="C5" s="292"/>
      <c r="D5" s="23">
        <f>Stammdaten!A12</f>
        <v>0</v>
      </c>
      <c r="E5" s="292"/>
      <c r="F5" s="292"/>
      <c r="G5" s="292"/>
    </row>
    <row r="8" spans="1:28" x14ac:dyDescent="0.3">
      <c r="A8" s="134" t="s">
        <v>161</v>
      </c>
      <c r="B8" s="209"/>
      <c r="C8" s="209"/>
      <c r="D8" s="209"/>
      <c r="E8" s="209"/>
      <c r="F8" s="209"/>
      <c r="G8" s="293"/>
    </row>
    <row r="9" spans="1:28" ht="37.75" customHeight="1" x14ac:dyDescent="0.3">
      <c r="A9" s="598" t="s">
        <v>278</v>
      </c>
      <c r="B9" s="599"/>
      <c r="C9" s="599"/>
      <c r="D9" s="599"/>
      <c r="E9" s="599"/>
      <c r="F9" s="599"/>
      <c r="G9" s="615"/>
      <c r="H9" s="138"/>
      <c r="I9" s="138"/>
      <c r="J9" s="138"/>
      <c r="K9" s="138"/>
      <c r="L9" s="138"/>
      <c r="M9" s="138"/>
      <c r="N9" s="138"/>
      <c r="O9" s="138"/>
      <c r="P9" s="138"/>
      <c r="Q9" s="138"/>
      <c r="R9" s="138"/>
      <c r="S9" s="138"/>
      <c r="T9" s="138"/>
      <c r="U9" s="138"/>
      <c r="V9" s="138"/>
      <c r="W9" s="138"/>
      <c r="X9" s="138"/>
      <c r="Y9" s="138"/>
      <c r="Z9" s="138"/>
      <c r="AA9" s="138"/>
    </row>
    <row r="10" spans="1:28" x14ac:dyDescent="0.3">
      <c r="A10" s="140"/>
      <c r="B10" s="141"/>
      <c r="C10" s="141"/>
      <c r="D10" s="141"/>
      <c r="E10" s="141"/>
      <c r="F10" s="141"/>
      <c r="G10" s="229"/>
      <c r="H10" s="138"/>
      <c r="I10" s="138"/>
      <c r="J10" s="138"/>
      <c r="K10" s="138"/>
      <c r="L10" s="138"/>
      <c r="M10" s="138"/>
      <c r="N10" s="138"/>
      <c r="O10" s="138"/>
      <c r="P10" s="138"/>
      <c r="Q10" s="138"/>
      <c r="R10" s="138"/>
      <c r="S10" s="138"/>
      <c r="T10" s="138"/>
      <c r="U10" s="138"/>
      <c r="V10" s="138"/>
      <c r="W10" s="138"/>
      <c r="X10" s="138"/>
      <c r="Y10" s="138"/>
      <c r="Z10" s="138"/>
      <c r="AA10" s="138"/>
    </row>
    <row r="11" spans="1:28" x14ac:dyDescent="0.3">
      <c r="A11" s="139"/>
      <c r="B11" s="139"/>
      <c r="C11" s="139"/>
      <c r="D11" s="139"/>
      <c r="E11" s="139"/>
      <c r="F11" s="139"/>
      <c r="G11" s="138"/>
      <c r="H11" s="138"/>
      <c r="I11" s="138"/>
      <c r="J11" s="138"/>
      <c r="K11" s="138"/>
      <c r="L11" s="138"/>
      <c r="M11" s="138"/>
      <c r="N11" s="138"/>
      <c r="O11" s="138"/>
      <c r="P11" s="138"/>
      <c r="Q11" s="138"/>
      <c r="R11" s="138"/>
      <c r="S11" s="138"/>
      <c r="T11" s="138"/>
      <c r="U11" s="138"/>
      <c r="V11" s="138"/>
      <c r="W11" s="138"/>
      <c r="X11" s="138"/>
      <c r="Y11" s="138"/>
      <c r="Z11" s="138"/>
      <c r="AA11" s="138"/>
    </row>
    <row r="12" spans="1:28" ht="16.399999999999999" customHeight="1" x14ac:dyDescent="0.3">
      <c r="A12" s="665" t="s">
        <v>279</v>
      </c>
      <c r="B12" s="665" t="s">
        <v>255</v>
      </c>
      <c r="C12" s="665" t="s">
        <v>280</v>
      </c>
      <c r="D12" s="665" t="s">
        <v>281</v>
      </c>
      <c r="E12" s="640" t="str">
        <f>Stammdaten!D26</f>
        <v>20xx</v>
      </c>
      <c r="F12" s="664"/>
      <c r="G12" s="28"/>
      <c r="H12" s="138"/>
      <c r="I12" s="138"/>
      <c r="J12" s="138"/>
      <c r="K12" s="138"/>
      <c r="L12" s="138"/>
      <c r="M12" s="138"/>
      <c r="N12" s="138"/>
      <c r="O12" s="138"/>
      <c r="P12" s="138"/>
      <c r="Q12" s="138"/>
      <c r="R12" s="138"/>
      <c r="S12" s="138"/>
      <c r="T12" s="138"/>
      <c r="U12" s="138"/>
      <c r="V12" s="138"/>
      <c r="W12" s="138"/>
      <c r="X12" s="138"/>
      <c r="Y12" s="138"/>
      <c r="Z12" s="138"/>
      <c r="AA12" s="138"/>
      <c r="AB12" s="138"/>
    </row>
    <row r="13" spans="1:28" ht="15" x14ac:dyDescent="0.3">
      <c r="A13" s="665"/>
      <c r="B13" s="665"/>
      <c r="C13" s="665"/>
      <c r="D13" s="665"/>
      <c r="E13" s="186" t="s">
        <v>282</v>
      </c>
      <c r="F13" s="33" t="s">
        <v>283</v>
      </c>
      <c r="G13" s="12"/>
      <c r="H13" s="294"/>
      <c r="I13" s="294"/>
      <c r="J13" s="294"/>
      <c r="K13" s="294"/>
      <c r="L13" s="294"/>
      <c r="M13" s="294"/>
      <c r="N13" s="294"/>
      <c r="O13" s="294"/>
      <c r="P13" s="294"/>
      <c r="Q13" s="294"/>
      <c r="R13" s="294"/>
      <c r="S13" s="294"/>
      <c r="T13" s="294"/>
    </row>
    <row r="14" spans="1:28" x14ac:dyDescent="0.3">
      <c r="A14" s="243"/>
      <c r="B14" s="243"/>
      <c r="C14" s="243"/>
      <c r="D14" s="243"/>
      <c r="E14" s="299"/>
      <c r="F14" s="295">
        <f>$B$14*$D$14*E14</f>
        <v>0</v>
      </c>
      <c r="H14" s="82"/>
      <c r="I14" s="82"/>
      <c r="J14" s="82"/>
      <c r="K14" s="82"/>
      <c r="L14" s="82"/>
      <c r="M14" s="82"/>
      <c r="N14" s="82"/>
      <c r="O14" s="82"/>
      <c r="P14" s="82"/>
      <c r="Q14" s="82"/>
      <c r="R14" s="82"/>
      <c r="S14" s="82"/>
      <c r="T14" s="82"/>
    </row>
    <row r="15" spans="1:28" x14ac:dyDescent="0.3">
      <c r="A15" s="243"/>
      <c r="B15" s="243"/>
      <c r="C15" s="243"/>
      <c r="D15" s="243"/>
      <c r="E15" s="300"/>
      <c r="F15" s="295">
        <f>$B$15*$D$15*E15</f>
        <v>0</v>
      </c>
      <c r="H15" s="143"/>
      <c r="I15" s="143"/>
      <c r="J15" s="143"/>
      <c r="K15" s="143"/>
      <c r="L15" s="143"/>
      <c r="M15" s="143"/>
      <c r="N15" s="143"/>
      <c r="O15" s="143"/>
      <c r="P15" s="143"/>
      <c r="Q15" s="143"/>
      <c r="R15" s="143"/>
      <c r="S15" s="143"/>
      <c r="T15" s="143"/>
      <c r="U15" s="296"/>
      <c r="V15" s="297"/>
      <c r="W15" s="298"/>
      <c r="X15" s="298"/>
      <c r="Y15" s="298"/>
      <c r="Z15" s="298"/>
    </row>
    <row r="16" spans="1:28" x14ac:dyDescent="0.3">
      <c r="A16" s="243"/>
      <c r="B16" s="243"/>
      <c r="C16" s="243"/>
      <c r="D16" s="243"/>
      <c r="E16" s="243"/>
      <c r="F16" s="295">
        <f>$B$16*$D$16*E16</f>
        <v>0</v>
      </c>
    </row>
    <row r="17" spans="1:7" x14ac:dyDescent="0.3">
      <c r="A17" s="243"/>
      <c r="B17" s="243"/>
      <c r="C17" s="243"/>
      <c r="D17" s="243"/>
      <c r="E17" s="243"/>
      <c r="F17" s="295">
        <f>$B$17*$D$17*E17</f>
        <v>0</v>
      </c>
    </row>
    <row r="18" spans="1:7" x14ac:dyDescent="0.3">
      <c r="A18" s="243"/>
      <c r="B18" s="243"/>
      <c r="C18" s="243"/>
      <c r="D18" s="243"/>
      <c r="E18" s="243"/>
      <c r="F18" s="295">
        <f>$B$18*$D$18*E18</f>
        <v>0</v>
      </c>
    </row>
    <row r="19" spans="1:7" x14ac:dyDescent="0.3">
      <c r="A19" s="243"/>
      <c r="B19" s="243"/>
      <c r="C19" s="243"/>
      <c r="D19" s="243"/>
      <c r="E19" s="243"/>
      <c r="F19" s="295">
        <f>$B$19*$D$19*E19</f>
        <v>0</v>
      </c>
    </row>
    <row r="20" spans="1:7" x14ac:dyDescent="0.3">
      <c r="A20" s="243"/>
      <c r="B20" s="243"/>
      <c r="C20" s="243"/>
      <c r="D20" s="243"/>
      <c r="E20" s="243"/>
      <c r="F20" s="295">
        <f>$B$20*$D$20*E20</f>
        <v>0</v>
      </c>
    </row>
    <row r="21" spans="1:7" x14ac:dyDescent="0.3">
      <c r="A21" s="243"/>
      <c r="B21" s="243"/>
      <c r="C21" s="243"/>
      <c r="D21" s="243"/>
      <c r="E21" s="243"/>
      <c r="F21" s="295">
        <f>$B$21*$D$21*E21</f>
        <v>0</v>
      </c>
    </row>
    <row r="22" spans="1:7" x14ac:dyDescent="0.3">
      <c r="A22" s="243"/>
      <c r="B22" s="243"/>
      <c r="C22" s="243"/>
      <c r="D22" s="243"/>
      <c r="E22" s="243"/>
      <c r="F22" s="295">
        <f>$B$22*$D$22*E22</f>
        <v>0</v>
      </c>
    </row>
    <row r="23" spans="1:7" s="301" customFormat="1" x14ac:dyDescent="0.3"/>
    <row r="25" spans="1:7" ht="16.75" customHeight="1" thickBot="1" x14ac:dyDescent="0.35">
      <c r="C25" s="658" t="s">
        <v>284</v>
      </c>
      <c r="D25" s="659"/>
      <c r="E25" s="661" t="str">
        <f>E12</f>
        <v>20xx</v>
      </c>
      <c r="F25" s="662"/>
      <c r="G25" s="28"/>
    </row>
    <row r="26" spans="1:7" ht="17.149999999999999" customHeight="1" thickTop="1" thickBot="1" x14ac:dyDescent="0.35">
      <c r="C26" s="219" t="s">
        <v>263</v>
      </c>
      <c r="D26" s="285"/>
      <c r="E26" s="656">
        <f>SUMIF($C$14:$C$22,$C26,F$14:F$22)</f>
        <v>0</v>
      </c>
      <c r="F26" s="663"/>
      <c r="G26" s="315"/>
    </row>
    <row r="27" spans="1:7" ht="17.149999999999999" customHeight="1" thickTop="1" thickBot="1" x14ac:dyDescent="0.35">
      <c r="C27" s="219" t="s">
        <v>223</v>
      </c>
      <c r="D27" s="285"/>
      <c r="E27" s="656">
        <f>SUMIF($C$14:$C$22,$C27,F$14:F$22)</f>
        <v>0</v>
      </c>
      <c r="F27" s="657"/>
      <c r="G27" s="315"/>
    </row>
    <row r="28" spans="1:7" ht="17.149999999999999" customHeight="1" thickTop="1" thickBot="1" x14ac:dyDescent="0.35">
      <c r="C28" s="200" t="s">
        <v>285</v>
      </c>
      <c r="D28" s="291"/>
      <c r="E28" s="656">
        <f>SUMIF($C$14:$C$22,$C28,F$14:F$22)</f>
        <v>0</v>
      </c>
      <c r="F28" s="657"/>
      <c r="G28" s="315"/>
    </row>
    <row r="29" spans="1:7" ht="17.149999999999999" customHeight="1" thickTop="1" thickBot="1" x14ac:dyDescent="0.35">
      <c r="C29" s="200" t="s">
        <v>286</v>
      </c>
      <c r="D29" s="291"/>
      <c r="E29" s="656">
        <f>SUMIF($C$14:$C$22,$C29,F$14:F$22)</f>
        <v>0</v>
      </c>
      <c r="F29" s="657"/>
      <c r="G29" s="315"/>
    </row>
    <row r="30" spans="1:7" ht="17.149999999999999" customHeight="1" thickTop="1" thickBot="1" x14ac:dyDescent="0.35">
      <c r="C30" s="200" t="s">
        <v>287</v>
      </c>
      <c r="D30" s="291"/>
      <c r="E30" s="656">
        <f>SUMIF($C$14:$C$22,$C30,F$14:F$22)</f>
        <v>0</v>
      </c>
      <c r="F30" s="657"/>
      <c r="G30" s="315"/>
    </row>
    <row r="31" spans="1:7" ht="17.149999999999999" customHeight="1" thickTop="1" x14ac:dyDescent="0.3"/>
  </sheetData>
  <mergeCells count="14">
    <mergeCell ref="E28:F28"/>
    <mergeCell ref="C25:D25"/>
    <mergeCell ref="E29:F29"/>
    <mergeCell ref="E30:F30"/>
    <mergeCell ref="G3:G4"/>
    <mergeCell ref="A9:G9"/>
    <mergeCell ref="E25:F25"/>
    <mergeCell ref="E26:F26"/>
    <mergeCell ref="E27:F27"/>
    <mergeCell ref="E12:F12"/>
    <mergeCell ref="A12:A13"/>
    <mergeCell ref="B12:B13"/>
    <mergeCell ref="C12:C13"/>
    <mergeCell ref="D12:D13"/>
  </mergeCells>
  <conditionalFormatting sqref="C28:D30">
    <cfRule type="expression" dxfId="2" priority="2" stopIfTrue="1">
      <formula>IF(#REF!="g. A.",1,0)</formula>
    </cfRule>
  </conditionalFormatting>
  <dataValidations count="1">
    <dataValidation type="list" allowBlank="1" showInputMessage="1" showErrorMessage="1" sqref="C14:C23" xr:uid="{B0529FEF-AD77-4737-AAA1-000C0BF53576}">
      <formula1>"PKW,ÖPNV,Bahn (Nahverkehr),Bahn (Fernverkehr),Flugzeug"</formula1>
    </dataValidation>
  </dataValidations>
  <hyperlinks>
    <hyperlink ref="G3:G4" location="Inhalt!A1" display="zurück zum Inhalt" xr:uid="{EBD70EEC-00D1-40D9-B325-D3C9C7D6610D}"/>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31B6-4B88-4A37-9753-F44B4B630022}">
  <sheetPr>
    <tabColor theme="7"/>
  </sheetPr>
  <dimension ref="A1:AK22"/>
  <sheetViews>
    <sheetView showGridLines="0" topLeftCell="A5" zoomScaleNormal="100" workbookViewId="0">
      <selection activeCell="D13" sqref="D13"/>
    </sheetView>
  </sheetViews>
  <sheetFormatPr baseColWidth="10" defaultColWidth="11.453125" defaultRowHeight="12.5" x14ac:dyDescent="0.25"/>
  <cols>
    <col min="1" max="1" width="31.453125" customWidth="1"/>
    <col min="2" max="2" width="17.453125" customWidth="1"/>
    <col min="3" max="3" width="17.54296875" customWidth="1"/>
    <col min="4" max="4" width="27.453125" bestFit="1" customWidth="1"/>
    <col min="5" max="5" width="13.453125" customWidth="1"/>
    <col min="6" max="30" width="15.54296875" customWidth="1"/>
  </cols>
  <sheetData>
    <row r="1" spans="1:37" ht="13.5" x14ac:dyDescent="0.3">
      <c r="A1" s="5"/>
      <c r="B1" s="5"/>
      <c r="C1" s="5"/>
      <c r="D1" s="5"/>
      <c r="E1" s="5"/>
      <c r="F1" s="5"/>
      <c r="G1" s="5"/>
      <c r="H1" s="7"/>
    </row>
    <row r="2" spans="1:37" ht="23" x14ac:dyDescent="0.45">
      <c r="A2" s="218" t="s">
        <v>288</v>
      </c>
      <c r="B2" s="218"/>
      <c r="C2" s="7"/>
      <c r="D2" s="7"/>
      <c r="E2" s="7"/>
      <c r="F2" s="5"/>
      <c r="G2" s="5"/>
      <c r="H2" s="7"/>
      <c r="AE2" s="73"/>
      <c r="AF2" s="73"/>
      <c r="AG2" s="73"/>
      <c r="AH2" s="73"/>
      <c r="AI2" s="73"/>
      <c r="AJ2" s="73"/>
      <c r="AK2" s="73"/>
    </row>
    <row r="3" spans="1:37" ht="13.5" x14ac:dyDescent="0.3">
      <c r="A3" s="5"/>
      <c r="B3" s="5"/>
      <c r="C3" s="5"/>
      <c r="D3" s="5"/>
      <c r="E3" s="5"/>
      <c r="F3" s="622" t="s">
        <v>46</v>
      </c>
      <c r="G3" s="5"/>
      <c r="H3" s="7"/>
      <c r="AE3" s="73"/>
      <c r="AF3" s="73"/>
      <c r="AG3" s="73"/>
      <c r="AH3" s="73"/>
      <c r="AI3" s="73"/>
      <c r="AJ3" s="73"/>
      <c r="AK3" s="73"/>
    </row>
    <row r="4" spans="1:37" ht="13.5" x14ac:dyDescent="0.3">
      <c r="A4" s="19" t="s">
        <v>289</v>
      </c>
      <c r="B4" s="5">
        <f>Stammdaten!B15</f>
        <v>0</v>
      </c>
      <c r="C4" s="10"/>
      <c r="D4" s="10"/>
      <c r="E4" s="10"/>
      <c r="F4" s="622"/>
      <c r="G4" s="7"/>
      <c r="H4" s="7"/>
      <c r="AE4" s="73"/>
      <c r="AF4" s="73"/>
      <c r="AG4" s="73"/>
      <c r="AH4" s="73"/>
      <c r="AI4" s="73"/>
      <c r="AJ4" s="73"/>
      <c r="AK4" s="73"/>
    </row>
    <row r="5" spans="1:37" ht="14" thickBot="1" x14ac:dyDescent="0.3">
      <c r="A5" s="43" t="s">
        <v>20</v>
      </c>
      <c r="B5" s="23">
        <f>Stammdaten!B5</f>
        <v>0</v>
      </c>
      <c r="C5" s="23"/>
      <c r="D5" s="23"/>
      <c r="E5" s="23"/>
      <c r="F5" s="9"/>
      <c r="G5" s="7"/>
      <c r="H5" s="7"/>
      <c r="AE5" s="73"/>
      <c r="AF5" s="73"/>
      <c r="AG5" s="73"/>
      <c r="AH5" s="73"/>
      <c r="AI5" s="73"/>
      <c r="AJ5" s="73"/>
      <c r="AK5" s="73"/>
    </row>
    <row r="6" spans="1:37" x14ac:dyDescent="0.25">
      <c r="AE6" s="73"/>
      <c r="AF6" s="73"/>
      <c r="AG6" s="73"/>
      <c r="AH6" s="73"/>
      <c r="AI6" s="73"/>
      <c r="AJ6" s="73"/>
      <c r="AK6" s="73"/>
    </row>
    <row r="7" spans="1:37" x14ac:dyDescent="0.25">
      <c r="AE7" s="73"/>
      <c r="AF7" s="73"/>
      <c r="AG7" s="73"/>
      <c r="AH7" s="73"/>
      <c r="AI7" s="73"/>
      <c r="AJ7" s="73"/>
      <c r="AK7" s="73"/>
    </row>
    <row r="8" spans="1:37" s="73" customFormat="1" ht="13.5" x14ac:dyDescent="0.25">
      <c r="A8" s="134" t="s">
        <v>161</v>
      </c>
      <c r="B8" s="136"/>
      <c r="C8" s="136"/>
      <c r="D8" s="136"/>
      <c r="E8" s="136"/>
      <c r="F8" s="136"/>
      <c r="G8" s="146"/>
    </row>
    <row r="9" spans="1:37" s="73" customFormat="1" ht="64.400000000000006" customHeight="1" x14ac:dyDescent="0.3">
      <c r="A9" s="598" t="s">
        <v>237</v>
      </c>
      <c r="B9" s="599"/>
      <c r="C9" s="599"/>
      <c r="D9" s="599"/>
      <c r="E9" s="599"/>
      <c r="F9" s="599"/>
      <c r="G9" s="230"/>
      <c r="H9" s="138"/>
      <c r="I9" s="138"/>
      <c r="J9" s="138"/>
      <c r="K9" s="138"/>
      <c r="L9" s="138"/>
      <c r="M9" s="138"/>
      <c r="N9" s="138"/>
      <c r="O9" s="138"/>
      <c r="P9" s="138"/>
      <c r="Q9" s="138"/>
      <c r="R9" s="138"/>
      <c r="S9" s="138"/>
      <c r="T9" s="138"/>
      <c r="U9" s="138"/>
      <c r="V9" s="138"/>
      <c r="W9" s="138"/>
      <c r="X9" s="138"/>
      <c r="Y9" s="138"/>
      <c r="Z9" s="138"/>
      <c r="AA9" s="138"/>
      <c r="AB9" s="138"/>
      <c r="AC9" s="138"/>
      <c r="AD9" s="138"/>
    </row>
    <row r="10" spans="1:37" s="73" customFormat="1" ht="13.5" x14ac:dyDescent="0.3">
      <c r="A10" s="140"/>
      <c r="B10" s="141"/>
      <c r="C10" s="141"/>
      <c r="D10" s="141"/>
      <c r="E10" s="141"/>
      <c r="F10" s="141"/>
      <c r="G10" s="230"/>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row>
    <row r="11" spans="1:37" s="73" customFormat="1" ht="14" thickBot="1" x14ac:dyDescent="0.35">
      <c r="A11" s="139"/>
      <c r="B11" s="139"/>
      <c r="C11" s="139"/>
      <c r="D11" s="139"/>
      <c r="E11" s="139"/>
      <c r="F11" s="139"/>
      <c r="G11" s="137"/>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row>
    <row r="12" spans="1:37" s="73" customFormat="1" ht="27" x14ac:dyDescent="0.3">
      <c r="A12" s="546" t="s">
        <v>131</v>
      </c>
      <c r="B12" s="556" t="s">
        <v>132</v>
      </c>
      <c r="C12" s="556"/>
      <c r="D12" s="317" t="s">
        <v>63</v>
      </c>
      <c r="E12" s="318" t="s">
        <v>133</v>
      </c>
      <c r="F12" s="139"/>
      <c r="G12" s="137"/>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row>
    <row r="13" spans="1:37" s="73" customFormat="1" ht="70.75" customHeight="1" thickBot="1" x14ac:dyDescent="0.35">
      <c r="A13" s="547"/>
      <c r="B13" s="583" t="str">
        <f>Stammdaten!$A$41</f>
        <v>zb. Die Allokation wurde auf Basis des Verhältnis des Umsatzes der Ausstellung zum Gesamtjahresumsatz der Organisation vorgenommen</v>
      </c>
      <c r="C13" s="583"/>
      <c r="D13" s="429" t="str">
        <f>Stammdaten!$B$41</f>
        <v>zb. ökonomische Allokation</v>
      </c>
      <c r="E13" s="430">
        <f>Stammdaten!$D$41</f>
        <v>1</v>
      </c>
      <c r="F13" s="139"/>
      <c r="G13" s="137"/>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row>
    <row r="14" spans="1:37" s="73" customFormat="1" ht="13.5" x14ac:dyDescent="0.3">
      <c r="A14" s="1"/>
      <c r="B14" s="82"/>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37" ht="15" x14ac:dyDescent="0.3">
      <c r="A15" s="623" t="s">
        <v>290</v>
      </c>
      <c r="B15" s="624"/>
      <c r="C15" s="666" t="str">
        <f>Stammdaten!D26</f>
        <v>20xx</v>
      </c>
      <c r="D15" s="666"/>
      <c r="E15" s="666"/>
      <c r="F15" s="666"/>
      <c r="G15" s="187"/>
      <c r="H15" s="187"/>
      <c r="I15" s="187"/>
      <c r="J15" s="187"/>
      <c r="K15" s="187"/>
      <c r="L15" s="187"/>
      <c r="M15" s="187"/>
      <c r="N15" s="187"/>
      <c r="O15" s="187"/>
      <c r="P15" s="187"/>
      <c r="Q15" s="187"/>
      <c r="R15" s="187"/>
      <c r="S15" s="187"/>
      <c r="T15" s="187"/>
      <c r="U15" s="187"/>
      <c r="V15" s="187"/>
      <c r="W15" s="73"/>
      <c r="X15" s="73"/>
      <c r="Y15" s="73"/>
      <c r="Z15" s="73"/>
      <c r="AA15" s="73"/>
      <c r="AB15" s="73"/>
      <c r="AC15" s="73"/>
    </row>
    <row r="16" spans="1:37" ht="27.5" thickBot="1" x14ac:dyDescent="0.3">
      <c r="A16" s="201" t="s">
        <v>218</v>
      </c>
      <c r="B16" s="15" t="s">
        <v>104</v>
      </c>
      <c r="C16" s="351" t="s">
        <v>137</v>
      </c>
      <c r="D16" s="347" t="s">
        <v>63</v>
      </c>
      <c r="E16" s="347" t="s">
        <v>66</v>
      </c>
      <c r="F16" s="350" t="s">
        <v>138</v>
      </c>
      <c r="G16" s="189"/>
      <c r="H16" s="189"/>
      <c r="I16" s="189"/>
      <c r="J16" s="189"/>
      <c r="K16" s="189"/>
      <c r="L16" s="189"/>
      <c r="M16" s="189"/>
      <c r="N16" s="189"/>
      <c r="O16" s="189"/>
      <c r="P16" s="189"/>
      <c r="Q16" s="189"/>
      <c r="R16" s="189"/>
      <c r="S16" s="189"/>
      <c r="T16" s="189"/>
      <c r="U16" s="189"/>
      <c r="V16" s="189"/>
      <c r="W16" s="81"/>
      <c r="X16" s="75"/>
      <c r="Y16" s="74"/>
      <c r="Z16" s="74"/>
      <c r="AA16" s="74"/>
      <c r="AB16" s="74"/>
      <c r="AC16" s="73"/>
    </row>
    <row r="17" spans="1:6" ht="16" thickTop="1" thickBot="1" x14ac:dyDescent="0.3">
      <c r="A17" s="202" t="s">
        <v>239</v>
      </c>
      <c r="B17" s="188" t="s">
        <v>240</v>
      </c>
      <c r="C17" s="346"/>
      <c r="D17" s="233" t="str">
        <f>$D$13</f>
        <v>zb. ökonomische Allokation</v>
      </c>
      <c r="E17" s="233">
        <f>$E$13</f>
        <v>1</v>
      </c>
      <c r="F17" s="235">
        <f>C17*E17</f>
        <v>0</v>
      </c>
    </row>
    <row r="18" spans="1:6" ht="16" thickTop="1" thickBot="1" x14ac:dyDescent="0.3">
      <c r="A18" s="202" t="s">
        <v>241</v>
      </c>
      <c r="B18" s="188" t="s">
        <v>240</v>
      </c>
      <c r="C18" s="346"/>
      <c r="D18" s="233" t="str">
        <f t="shared" ref="D18:D21" si="0">$D$13</f>
        <v>zb. ökonomische Allokation</v>
      </c>
      <c r="E18" s="233">
        <f t="shared" ref="E18:E21" si="1">$E$13</f>
        <v>1</v>
      </c>
      <c r="F18" s="235">
        <f t="shared" ref="F18:F21" si="2">C18*E18</f>
        <v>0</v>
      </c>
    </row>
    <row r="19" spans="1:6" ht="16" thickTop="1" thickBot="1" x14ac:dyDescent="0.3">
      <c r="A19" s="202" t="s">
        <v>242</v>
      </c>
      <c r="B19" s="188" t="s">
        <v>240</v>
      </c>
      <c r="C19" s="346"/>
      <c r="D19" s="233" t="str">
        <f t="shared" si="0"/>
        <v>zb. ökonomische Allokation</v>
      </c>
      <c r="E19" s="233">
        <f t="shared" si="1"/>
        <v>1</v>
      </c>
      <c r="F19" s="235">
        <f t="shared" si="2"/>
        <v>0</v>
      </c>
    </row>
    <row r="20" spans="1:6" ht="16" thickTop="1" thickBot="1" x14ac:dyDescent="0.3">
      <c r="A20" s="202" t="s">
        <v>243</v>
      </c>
      <c r="B20" s="188" t="s">
        <v>240</v>
      </c>
      <c r="C20" s="346"/>
      <c r="D20" s="233" t="str">
        <f t="shared" si="0"/>
        <v>zb. ökonomische Allokation</v>
      </c>
      <c r="E20" s="233">
        <f t="shared" si="1"/>
        <v>1</v>
      </c>
      <c r="F20" s="235">
        <f t="shared" si="2"/>
        <v>0</v>
      </c>
    </row>
    <row r="21" spans="1:6" ht="16" thickTop="1" thickBot="1" x14ac:dyDescent="0.3">
      <c r="A21" s="202" t="s">
        <v>244</v>
      </c>
      <c r="B21" s="188" t="s">
        <v>240</v>
      </c>
      <c r="C21" s="346"/>
      <c r="D21" s="233" t="str">
        <f t="shared" si="0"/>
        <v>zb. ökonomische Allokation</v>
      </c>
      <c r="E21" s="233">
        <f t="shared" si="1"/>
        <v>1</v>
      </c>
      <c r="F21" s="235">
        <f t="shared" si="2"/>
        <v>0</v>
      </c>
    </row>
    <row r="22" spans="1:6" ht="15" x14ac:dyDescent="0.25">
      <c r="A22" s="248"/>
      <c r="B22" s="31"/>
      <c r="C22" s="249"/>
      <c r="D22" s="249"/>
      <c r="E22" s="249"/>
      <c r="F22" s="249"/>
    </row>
  </sheetData>
  <mergeCells count="7">
    <mergeCell ref="F3:F4"/>
    <mergeCell ref="A9:F9"/>
    <mergeCell ref="A15:B15"/>
    <mergeCell ref="A12:A13"/>
    <mergeCell ref="B12:C12"/>
    <mergeCell ref="B13:C13"/>
    <mergeCell ref="C15:F15"/>
  </mergeCells>
  <hyperlinks>
    <hyperlink ref="F3:F4" location="Inhalt!A1" display="zurück zum Inhalt" xr:uid="{E93A995C-BBF1-46ED-B92E-3BF1846952A2}"/>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A4D75-1763-4E35-8537-AEA50B97050B}">
  <dimension ref="B1:H42"/>
  <sheetViews>
    <sheetView showGridLines="0" zoomScale="110" zoomScaleNormal="110" workbookViewId="0">
      <selection activeCell="J4" sqref="J4"/>
    </sheetView>
  </sheetViews>
  <sheetFormatPr baseColWidth="10" defaultColWidth="11.453125" defaultRowHeight="12.5" x14ac:dyDescent="0.25"/>
  <cols>
    <col min="1" max="1" width="1.81640625" customWidth="1"/>
    <col min="2" max="2" width="37" style="103" customWidth="1"/>
    <col min="3" max="3" width="47.1796875" customWidth="1"/>
    <col min="4" max="5" width="22.1796875" customWidth="1"/>
    <col min="6" max="6" width="25.81640625" customWidth="1"/>
    <col min="7" max="7" width="23.453125" customWidth="1"/>
    <col min="8" max="8" width="35.1796875" customWidth="1"/>
  </cols>
  <sheetData>
    <row r="1" spans="2:8" ht="13.5" x14ac:dyDescent="0.25">
      <c r="B1" s="100"/>
      <c r="C1" s="16"/>
      <c r="D1" s="122"/>
      <c r="E1" s="122"/>
      <c r="F1" s="16"/>
      <c r="G1" s="17"/>
    </row>
    <row r="2" spans="2:8" ht="27.75" customHeight="1" x14ac:dyDescent="0.25">
      <c r="B2" s="63" t="s">
        <v>291</v>
      </c>
      <c r="C2" s="16"/>
      <c r="D2" s="16"/>
      <c r="E2" s="16"/>
      <c r="F2" s="16"/>
      <c r="H2" s="344" t="s">
        <v>46</v>
      </c>
    </row>
    <row r="3" spans="2:8" ht="13.5" x14ac:dyDescent="0.25">
      <c r="B3"/>
      <c r="C3" s="16"/>
      <c r="D3" s="17"/>
      <c r="E3" s="17"/>
      <c r="H3" s="73"/>
    </row>
    <row r="4" spans="2:8" ht="13.5" x14ac:dyDescent="0.25">
      <c r="B4" s="19" t="s">
        <v>19</v>
      </c>
      <c r="C4" s="20">
        <f>Stammdaten!B15</f>
        <v>0</v>
      </c>
      <c r="D4" s="21"/>
      <c r="E4" s="21"/>
      <c r="F4" s="17"/>
      <c r="H4" s="73"/>
    </row>
    <row r="5" spans="2:8" ht="14" thickBot="1" x14ac:dyDescent="0.3">
      <c r="B5" s="43" t="s">
        <v>20</v>
      </c>
      <c r="C5" s="23">
        <f>Stammdaten!A12</f>
        <v>0</v>
      </c>
      <c r="D5" s="22"/>
      <c r="E5" s="22"/>
      <c r="F5" s="22"/>
      <c r="G5" s="78"/>
      <c r="H5" s="78"/>
    </row>
    <row r="6" spans="2:8" x14ac:dyDescent="0.25">
      <c r="B6"/>
    </row>
    <row r="7" spans="2:8" s="170" customFormat="1" ht="14" x14ac:dyDescent="0.25">
      <c r="B7" s="167" t="s">
        <v>71</v>
      </c>
      <c r="C7" s="168"/>
      <c r="D7" s="169"/>
      <c r="E7" s="169"/>
      <c r="F7" s="169"/>
      <c r="G7" s="169"/>
      <c r="H7" s="247"/>
    </row>
    <row r="8" spans="2:8" s="80" customFormat="1" ht="13.4" customHeight="1" x14ac:dyDescent="0.25">
      <c r="B8" s="598" t="s">
        <v>292</v>
      </c>
      <c r="C8" s="599"/>
      <c r="D8" s="599"/>
      <c r="E8" s="599"/>
      <c r="F8" s="599"/>
      <c r="G8" s="599"/>
      <c r="H8" s="615"/>
    </row>
    <row r="9" spans="2:8" s="170" customFormat="1" ht="22.4" customHeight="1" x14ac:dyDescent="0.25">
      <c r="B9" s="571"/>
      <c r="C9" s="572"/>
      <c r="D9" s="572"/>
      <c r="E9" s="572"/>
      <c r="F9" s="572"/>
      <c r="G9" s="572"/>
      <c r="H9" s="573"/>
    </row>
    <row r="10" spans="2:8" s="170" customFormat="1" ht="14" x14ac:dyDescent="0.25">
      <c r="B10" s="139"/>
      <c r="C10" s="139"/>
      <c r="D10" s="139"/>
      <c r="E10" s="139"/>
      <c r="F10" s="139"/>
      <c r="G10" s="139"/>
    </row>
    <row r="11" spans="2:8" ht="13" thickBot="1" x14ac:dyDescent="0.3"/>
    <row r="12" spans="2:8" s="171" customFormat="1" ht="70.400000000000006" customHeight="1" thickBot="1" x14ac:dyDescent="0.3">
      <c r="B12" s="246" t="s">
        <v>293</v>
      </c>
      <c r="C12" s="246" t="s">
        <v>294</v>
      </c>
      <c r="D12" s="246" t="s">
        <v>295</v>
      </c>
      <c r="E12" s="246" t="s">
        <v>296</v>
      </c>
      <c r="F12" s="246" t="s">
        <v>297</v>
      </c>
      <c r="G12" s="246" t="s">
        <v>298</v>
      </c>
      <c r="H12" s="246" t="s">
        <v>299</v>
      </c>
    </row>
    <row r="13" spans="2:8" ht="13.4" customHeight="1" x14ac:dyDescent="0.25">
      <c r="B13" s="342" t="s">
        <v>142</v>
      </c>
      <c r="C13" s="342" t="s">
        <v>300</v>
      </c>
      <c r="D13" s="250"/>
      <c r="E13" s="250"/>
      <c r="F13" s="250"/>
      <c r="G13" s="251"/>
      <c r="H13" s="251"/>
    </row>
    <row r="14" spans="2:8" ht="13.5" x14ac:dyDescent="0.25">
      <c r="B14" s="262" t="s">
        <v>142</v>
      </c>
      <c r="C14" s="262" t="s">
        <v>144</v>
      </c>
      <c r="D14" s="252"/>
      <c r="E14" s="250"/>
      <c r="F14" s="252"/>
      <c r="G14" s="251"/>
      <c r="H14" s="253"/>
    </row>
    <row r="15" spans="2:8" ht="13.5" x14ac:dyDescent="0.25">
      <c r="B15" s="262" t="s">
        <v>142</v>
      </c>
      <c r="C15" s="262" t="s">
        <v>87</v>
      </c>
      <c r="D15" s="252"/>
      <c r="E15" s="250"/>
      <c r="F15" s="252"/>
      <c r="G15" s="251"/>
      <c r="H15" s="253"/>
    </row>
    <row r="16" spans="2:8" ht="13.5" x14ac:dyDescent="0.25">
      <c r="B16" s="262" t="s">
        <v>154</v>
      </c>
      <c r="C16" s="262" t="s">
        <v>92</v>
      </c>
      <c r="D16" s="252"/>
      <c r="E16" s="250"/>
      <c r="F16" s="252"/>
      <c r="G16" s="251"/>
      <c r="H16" s="253"/>
    </row>
    <row r="17" spans="2:8" ht="13.5" x14ac:dyDescent="0.25">
      <c r="B17" s="262" t="s">
        <v>154</v>
      </c>
      <c r="C17" s="262" t="s">
        <v>93</v>
      </c>
      <c r="D17" s="252"/>
      <c r="E17" s="250"/>
      <c r="F17" s="252"/>
      <c r="G17" s="251"/>
      <c r="H17" s="253"/>
    </row>
    <row r="18" spans="2:8" ht="13.5" x14ac:dyDescent="0.25">
      <c r="B18" s="262" t="s">
        <v>154</v>
      </c>
      <c r="C18" s="262" t="s">
        <v>94</v>
      </c>
      <c r="D18" s="252"/>
      <c r="E18" s="250"/>
      <c r="F18" s="252"/>
      <c r="G18" s="251"/>
      <c r="H18" s="253"/>
    </row>
    <row r="19" spans="2:8" ht="13.5" x14ac:dyDescent="0.25">
      <c r="B19" s="262" t="s">
        <v>154</v>
      </c>
      <c r="C19" s="262" t="s">
        <v>95</v>
      </c>
      <c r="D19" s="252"/>
      <c r="E19" s="250"/>
      <c r="F19" s="252"/>
      <c r="G19" s="251"/>
      <c r="H19" s="253"/>
    </row>
    <row r="20" spans="2:8" ht="13.5" x14ac:dyDescent="0.25">
      <c r="B20" s="262" t="s">
        <v>301</v>
      </c>
      <c r="C20" s="262" t="s">
        <v>92</v>
      </c>
      <c r="D20" s="252"/>
      <c r="E20" s="250"/>
      <c r="F20" s="254"/>
      <c r="G20" s="251"/>
      <c r="H20" s="242"/>
    </row>
    <row r="21" spans="2:8" ht="13.5" x14ac:dyDescent="0.25">
      <c r="B21" s="262" t="s">
        <v>301</v>
      </c>
      <c r="C21" s="262" t="s">
        <v>93</v>
      </c>
      <c r="D21" s="252"/>
      <c r="E21" s="250"/>
      <c r="F21" s="254"/>
      <c r="G21" s="251"/>
      <c r="H21" s="242"/>
    </row>
    <row r="22" spans="2:8" ht="13.5" x14ac:dyDescent="0.25">
      <c r="B22" s="262" t="s">
        <v>301</v>
      </c>
      <c r="C22" s="262" t="s">
        <v>84</v>
      </c>
      <c r="D22" s="252"/>
      <c r="E22" s="250"/>
      <c r="F22" s="254"/>
      <c r="G22" s="251"/>
      <c r="H22" s="242"/>
    </row>
    <row r="23" spans="2:8" ht="13.4" customHeight="1" x14ac:dyDescent="0.25">
      <c r="B23" s="343" t="s">
        <v>302</v>
      </c>
      <c r="C23" s="262" t="s">
        <v>303</v>
      </c>
      <c r="D23" s="255"/>
      <c r="E23" s="250"/>
      <c r="F23" s="255"/>
      <c r="G23" s="251"/>
      <c r="H23" s="114"/>
    </row>
    <row r="24" spans="2:8" ht="13.5" x14ac:dyDescent="0.25">
      <c r="B24" s="262" t="s">
        <v>304</v>
      </c>
      <c r="C24" s="262"/>
      <c r="D24" s="252"/>
      <c r="E24" s="250"/>
      <c r="F24" s="252"/>
      <c r="G24" s="251"/>
      <c r="H24" s="253"/>
    </row>
    <row r="25" spans="2:8" ht="13.5" x14ac:dyDescent="0.25">
      <c r="B25" s="262" t="s">
        <v>305</v>
      </c>
      <c r="C25" s="262"/>
      <c r="D25" s="252"/>
      <c r="E25" s="250"/>
      <c r="F25" s="252"/>
      <c r="G25" s="251"/>
      <c r="H25" s="253"/>
    </row>
    <row r="26" spans="2:8" ht="13.5" customHeight="1" x14ac:dyDescent="0.25">
      <c r="B26" s="262" t="s">
        <v>306</v>
      </c>
      <c r="C26" s="262"/>
      <c r="D26" s="252"/>
      <c r="E26" s="250"/>
      <c r="F26" s="252"/>
      <c r="G26" s="251"/>
      <c r="H26" s="253"/>
    </row>
    <row r="27" spans="2:8" ht="13.5" x14ac:dyDescent="0.25">
      <c r="B27" s="343" t="s">
        <v>307</v>
      </c>
      <c r="C27" s="262"/>
      <c r="D27" s="252"/>
      <c r="E27" s="250"/>
      <c r="F27" s="252"/>
      <c r="G27" s="251"/>
      <c r="H27" s="253"/>
    </row>
    <row r="28" spans="2:8" ht="13.5" x14ac:dyDescent="0.25">
      <c r="B28" s="343" t="s">
        <v>33</v>
      </c>
      <c r="C28" s="273" t="s">
        <v>308</v>
      </c>
      <c r="D28" s="252"/>
      <c r="E28" s="250"/>
      <c r="F28" s="252"/>
      <c r="G28" s="251"/>
      <c r="H28" s="253"/>
    </row>
    <row r="29" spans="2:8" ht="13.5" x14ac:dyDescent="0.25">
      <c r="B29" s="262" t="s">
        <v>36</v>
      </c>
      <c r="C29" s="343" t="s">
        <v>309</v>
      </c>
      <c r="D29" s="252"/>
      <c r="E29" s="250"/>
      <c r="F29" s="252"/>
      <c r="G29" s="251"/>
      <c r="H29" s="253"/>
    </row>
    <row r="30" spans="2:8" ht="13.5" x14ac:dyDescent="0.25">
      <c r="B30" s="262" t="s">
        <v>36</v>
      </c>
      <c r="C30" s="343" t="s">
        <v>310</v>
      </c>
      <c r="D30" s="252"/>
      <c r="E30" s="250"/>
      <c r="F30" s="252"/>
      <c r="G30" s="251"/>
      <c r="H30" s="253"/>
    </row>
    <row r="31" spans="2:8" ht="13.5" x14ac:dyDescent="0.25">
      <c r="B31" s="262" t="s">
        <v>36</v>
      </c>
      <c r="C31" s="343"/>
      <c r="D31" s="252"/>
      <c r="E31" s="250"/>
      <c r="F31" s="252"/>
      <c r="G31" s="251"/>
      <c r="H31" s="253"/>
    </row>
    <row r="32" spans="2:8" ht="13.5" x14ac:dyDescent="0.25">
      <c r="B32" s="262" t="s">
        <v>36</v>
      </c>
      <c r="C32" s="343"/>
      <c r="D32" s="252"/>
      <c r="E32" s="250"/>
      <c r="F32" s="252"/>
      <c r="G32" s="251"/>
      <c r="H32" s="253"/>
    </row>
    <row r="33" spans="2:8" ht="13.5" x14ac:dyDescent="0.25">
      <c r="B33" s="262" t="s">
        <v>35</v>
      </c>
      <c r="C33" s="262" t="s">
        <v>311</v>
      </c>
      <c r="D33" s="252"/>
      <c r="E33" s="250"/>
      <c r="F33" s="252"/>
      <c r="G33" s="251"/>
      <c r="H33" s="253"/>
    </row>
    <row r="34" spans="2:8" ht="13.5" x14ac:dyDescent="0.25">
      <c r="B34" s="262" t="s">
        <v>35</v>
      </c>
      <c r="C34" s="262" t="s">
        <v>223</v>
      </c>
      <c r="D34" s="252"/>
      <c r="E34" s="250"/>
      <c r="F34" s="252"/>
      <c r="G34" s="251"/>
      <c r="H34" s="253"/>
    </row>
    <row r="35" spans="2:8" ht="13.5" x14ac:dyDescent="0.25">
      <c r="B35" s="262" t="s">
        <v>35</v>
      </c>
      <c r="C35" s="262" t="s">
        <v>312</v>
      </c>
      <c r="D35" s="252"/>
      <c r="E35" s="250"/>
      <c r="F35" s="252"/>
      <c r="G35" s="251"/>
      <c r="H35" s="253"/>
    </row>
    <row r="36" spans="2:8" ht="13.5" x14ac:dyDescent="0.25">
      <c r="B36" s="262" t="s">
        <v>35</v>
      </c>
      <c r="C36" s="262" t="s">
        <v>232</v>
      </c>
      <c r="D36" s="252"/>
      <c r="E36" s="250"/>
      <c r="F36" s="252"/>
      <c r="G36" s="251"/>
      <c r="H36" s="253"/>
    </row>
    <row r="37" spans="2:8" ht="13.5" x14ac:dyDescent="0.25">
      <c r="B37" s="262" t="s">
        <v>39</v>
      </c>
      <c r="C37" s="262" t="s">
        <v>263</v>
      </c>
      <c r="D37" s="252"/>
      <c r="E37" s="250"/>
      <c r="F37" s="252"/>
      <c r="G37" s="251"/>
      <c r="H37" s="253"/>
    </row>
    <row r="38" spans="2:8" ht="13.5" x14ac:dyDescent="0.25">
      <c r="B38" s="262" t="s">
        <v>39</v>
      </c>
      <c r="C38" s="262" t="s">
        <v>223</v>
      </c>
      <c r="D38" s="252"/>
      <c r="E38" s="250"/>
      <c r="F38" s="252"/>
      <c r="G38" s="251"/>
      <c r="H38" s="253"/>
    </row>
    <row r="39" spans="2:8" ht="13.5" x14ac:dyDescent="0.25">
      <c r="B39" s="262" t="s">
        <v>38</v>
      </c>
      <c r="C39" s="262" t="s">
        <v>313</v>
      </c>
      <c r="D39" s="252"/>
      <c r="E39" s="250"/>
      <c r="F39" s="252"/>
      <c r="G39" s="251"/>
      <c r="H39" s="253"/>
    </row>
    <row r="40" spans="2:8" ht="13.5" x14ac:dyDescent="0.25">
      <c r="B40" s="262" t="s">
        <v>159</v>
      </c>
      <c r="C40" s="262"/>
      <c r="D40" s="252"/>
      <c r="E40" s="250"/>
      <c r="F40" s="252"/>
      <c r="G40" s="251"/>
      <c r="H40" s="253"/>
    </row>
    <row r="41" spans="2:8" ht="13.5" x14ac:dyDescent="0.25">
      <c r="B41" s="262" t="s">
        <v>91</v>
      </c>
      <c r="C41" s="262"/>
      <c r="D41" s="252"/>
      <c r="E41" s="250"/>
      <c r="F41" s="252"/>
      <c r="G41" s="251"/>
      <c r="H41" s="253"/>
    </row>
    <row r="42" spans="2:8" ht="13.5" x14ac:dyDescent="0.25">
      <c r="B42" s="262" t="s">
        <v>158</v>
      </c>
      <c r="C42" s="262"/>
      <c r="D42" s="252"/>
      <c r="E42" s="250"/>
      <c r="F42" s="252"/>
      <c r="G42" s="251"/>
      <c r="H42" s="253"/>
    </row>
  </sheetData>
  <mergeCells count="1">
    <mergeCell ref="B8:H9"/>
  </mergeCells>
  <phoneticPr fontId="50" type="noConversion"/>
  <dataValidations count="2">
    <dataValidation type="list" allowBlank="1" showInputMessage="1" showErrorMessage="1" sqref="G13:G42" xr:uid="{53BFA33B-9355-49CB-B2EA-95AF702BC233}">
      <formula1>"hoch,mittel,gering"</formula1>
    </dataValidation>
    <dataValidation type="list" allowBlank="1" showInputMessage="1" showErrorMessage="1" sqref="E13:E42" xr:uid="{E16F87AC-BC45-4A9D-B1DB-08AADA205686}">
      <formula1>"Messung,Schätzung,Rechnung,Hochrechnung"</formula1>
    </dataValidation>
  </dataValidations>
  <pageMargins left="0.7" right="0.7" top="0.78740157499999996" bottom="0.78740157499999996" header="0.3" footer="0.3"/>
  <pageSetup paperSize="9" orientation="portrait" horizontalDpi="300" verticalDpi="300" r:id="rId1"/>
  <legacyDrawing r:id="rId2"/>
  <tableParts count="1">
    <tablePart r:id="rId3"/>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4">
    <pageSetUpPr fitToPage="1"/>
  </sheetPr>
  <dimension ref="A1:P244"/>
  <sheetViews>
    <sheetView showGridLines="0" zoomScaleNormal="100" zoomScaleSheetLayoutView="70" workbookViewId="0">
      <selection activeCell="L29" sqref="L29"/>
    </sheetView>
  </sheetViews>
  <sheetFormatPr baseColWidth="10" defaultColWidth="11.453125" defaultRowHeight="12.5" x14ac:dyDescent="0.25"/>
  <cols>
    <col min="1" max="2" width="6.453125" customWidth="1"/>
    <col min="3" max="3" width="37.1796875" style="103" customWidth="1"/>
    <col min="4" max="4" width="47.54296875" customWidth="1"/>
    <col min="5" max="5" width="38.453125" customWidth="1"/>
    <col min="6" max="6" width="25.1796875" customWidth="1"/>
    <col min="7" max="7" width="19.1796875" customWidth="1"/>
    <col min="8" max="8" width="22.1796875" style="372" customWidth="1"/>
    <col min="9" max="9" width="22.1796875" style="402" customWidth="1"/>
    <col min="10" max="10" width="17.54296875" customWidth="1"/>
    <col min="11" max="11" width="15.54296875" customWidth="1"/>
    <col min="12" max="12" width="17.81640625" customWidth="1"/>
  </cols>
  <sheetData>
    <row r="1" spans="1:16" ht="19.5" x14ac:dyDescent="0.25">
      <c r="C1" s="100"/>
      <c r="D1" s="16"/>
      <c r="E1" s="64"/>
      <c r="F1" s="64"/>
      <c r="G1" s="64"/>
      <c r="H1" s="376"/>
      <c r="I1" s="400"/>
      <c r="J1" s="16"/>
      <c r="K1" s="17"/>
    </row>
    <row r="2" spans="1:16" ht="27.75" customHeight="1" thickBot="1" x14ac:dyDescent="0.3">
      <c r="A2" s="504" t="s">
        <v>44</v>
      </c>
      <c r="B2" s="504"/>
      <c r="C2" s="504"/>
      <c r="D2" s="504"/>
      <c r="E2" s="16"/>
      <c r="F2" s="16"/>
      <c r="G2" s="16"/>
      <c r="H2" s="377"/>
      <c r="I2" s="400"/>
      <c r="K2" s="17"/>
    </row>
    <row r="3" spans="1:16" ht="13.5" x14ac:dyDescent="0.25">
      <c r="C3" s="100"/>
      <c r="D3" s="16"/>
      <c r="E3" s="17"/>
      <c r="F3" s="17"/>
      <c r="G3" s="17"/>
      <c r="H3" s="378"/>
      <c r="I3" s="715" t="s">
        <v>46</v>
      </c>
      <c r="K3" s="17"/>
    </row>
    <row r="4" spans="1:16" ht="15.5" thickBot="1" x14ac:dyDescent="0.3">
      <c r="A4" s="19" t="s">
        <v>19</v>
      </c>
      <c r="B4" s="19"/>
      <c r="C4" s="101"/>
      <c r="D4" s="20">
        <f>Stammdaten!B15</f>
        <v>0</v>
      </c>
      <c r="E4" s="17"/>
      <c r="F4" s="17"/>
      <c r="G4" s="17"/>
      <c r="H4" s="379"/>
      <c r="I4" s="716"/>
      <c r="J4" s="17"/>
      <c r="L4" s="26"/>
      <c r="M4" s="73"/>
      <c r="N4" s="73"/>
      <c r="O4" s="73"/>
      <c r="P4" s="73"/>
    </row>
    <row r="5" spans="1:16" ht="15" x14ac:dyDescent="0.25">
      <c r="A5" s="19" t="s">
        <v>314</v>
      </c>
      <c r="B5" s="19"/>
      <c r="C5" s="101"/>
      <c r="D5" s="20">
        <f>Stammdaten!B21</f>
        <v>0</v>
      </c>
      <c r="E5" s="122"/>
      <c r="F5" s="17"/>
      <c r="G5" s="17"/>
      <c r="H5" s="379"/>
      <c r="I5" s="400"/>
      <c r="J5" s="29"/>
      <c r="K5" s="73"/>
      <c r="L5" s="73"/>
      <c r="M5" s="73"/>
      <c r="N5" s="73"/>
    </row>
    <row r="6" spans="1:16" ht="15.5" thickBot="1" x14ac:dyDescent="0.3">
      <c r="A6" s="43" t="s">
        <v>20</v>
      </c>
      <c r="B6" s="43"/>
      <c r="C6" s="102"/>
      <c r="D6" s="23" t="str">
        <f>IF(Stammdaten!A12="","", Stammdaten!A12)</f>
        <v/>
      </c>
      <c r="E6" s="420"/>
      <c r="F6" s="22"/>
      <c r="G6" s="22"/>
      <c r="H6" s="380"/>
      <c r="I6" s="401"/>
      <c r="J6" s="29"/>
      <c r="K6" s="73"/>
      <c r="L6" s="73"/>
      <c r="M6" s="73"/>
      <c r="N6" s="73"/>
    </row>
    <row r="7" spans="1:16" ht="15" x14ac:dyDescent="0.25">
      <c r="J7" s="29"/>
      <c r="K7" s="73"/>
      <c r="L7" s="73"/>
      <c r="M7" s="73"/>
      <c r="N7" s="73"/>
    </row>
    <row r="8" spans="1:16" s="24" customFormat="1" ht="15" x14ac:dyDescent="0.25">
      <c r="A8" s="56" t="s">
        <v>161</v>
      </c>
      <c r="B8" s="179"/>
      <c r="C8" s="304"/>
      <c r="D8" s="305"/>
      <c r="E8" s="306"/>
      <c r="F8" s="306"/>
      <c r="G8" s="306"/>
      <c r="H8" s="381"/>
      <c r="I8" s="403"/>
    </row>
    <row r="9" spans="1:16" s="24" customFormat="1" ht="61.4" customHeight="1" x14ac:dyDescent="0.25">
      <c r="A9" s="704" t="s">
        <v>315</v>
      </c>
      <c r="B9" s="705"/>
      <c r="C9" s="705"/>
      <c r="D9" s="705"/>
      <c r="E9" s="705"/>
      <c r="F9" s="705"/>
      <c r="G9" s="705"/>
      <c r="H9" s="705"/>
      <c r="I9" s="706"/>
    </row>
    <row r="10" spans="1:16" ht="25.4" customHeight="1" thickBot="1" x14ac:dyDescent="0.3">
      <c r="A10" s="14"/>
      <c r="B10" s="14"/>
      <c r="I10" s="404"/>
      <c r="J10" s="73"/>
      <c r="K10" s="73"/>
      <c r="L10" s="73"/>
      <c r="M10" s="73"/>
    </row>
    <row r="11" spans="1:16" ht="72.650000000000006" customHeight="1" thickBot="1" x14ac:dyDescent="0.35">
      <c r="A11" s="104"/>
      <c r="B11" s="104"/>
      <c r="C11" s="27"/>
      <c r="D11" s="27"/>
      <c r="E11" s="27"/>
      <c r="F11" s="365"/>
      <c r="G11" s="366" t="s">
        <v>316</v>
      </c>
      <c r="H11" s="382" t="s">
        <v>317</v>
      </c>
      <c r="I11" s="405" t="s">
        <v>318</v>
      </c>
    </row>
    <row r="12" spans="1:16" ht="28.5" customHeight="1" thickBot="1" x14ac:dyDescent="0.35">
      <c r="A12" s="104"/>
      <c r="B12" s="707" t="s">
        <v>101</v>
      </c>
      <c r="C12" s="708"/>
      <c r="D12" s="357" t="s">
        <v>319</v>
      </c>
      <c r="E12" s="358" t="s">
        <v>320</v>
      </c>
      <c r="F12" s="358" t="s">
        <v>69</v>
      </c>
      <c r="G12" s="712" t="str">
        <f>Stammdaten!D26</f>
        <v>20xx</v>
      </c>
      <c r="H12" s="713"/>
      <c r="I12" s="714"/>
    </row>
    <row r="13" spans="1:16" ht="28.5" customHeight="1" thickBot="1" x14ac:dyDescent="0.35">
      <c r="A13" s="104"/>
      <c r="B13" s="709" t="s">
        <v>6</v>
      </c>
      <c r="C13" s="710"/>
      <c r="D13" s="710"/>
      <c r="E13" s="710"/>
      <c r="F13" s="710"/>
      <c r="G13" s="710"/>
      <c r="H13" s="710"/>
      <c r="I13" s="711"/>
    </row>
    <row r="14" spans="1:16" ht="19.399999999999999" customHeight="1" x14ac:dyDescent="0.25">
      <c r="A14" s="345"/>
      <c r="B14" s="684" t="s">
        <v>30</v>
      </c>
      <c r="C14" s="670" t="s">
        <v>142</v>
      </c>
      <c r="D14" s="155" t="s">
        <v>143</v>
      </c>
      <c r="E14" s="155" t="s">
        <v>143</v>
      </c>
      <c r="F14" s="155" t="s">
        <v>321</v>
      </c>
      <c r="G14" s="266">
        <f>IF(_xlfn.MAXIFS(Emissionsfaktoren!$B$26:$B$502,Emissionsfaktoren!$B$26:$B$502,"&lt;="&amp;'THG-Bilanz'!G$12,Emissionsfaktoren!$A$26:$A$502,'THG-Bilanz'!$E14,Emissionsfaktoren!$C$26:$C$502,'THG-Bilanz'!$F14)&gt;0,_xlfn.MAXIFS(Emissionsfaktoren!$B$26:$B$502,Emissionsfaktoren!$B$26:$B$502,"&lt;="&amp;'THG-Bilanz'!G$12,Emissionsfaktoren!$A$26:$A$502,'THG-Bilanz'!$E14,Emissionsfaktoren!$C$26:$C$502,'THG-Bilanz'!$F14),_xlfn.MINIFS(Emissionsfaktoren!$B$26:$B$502,Emissionsfaktoren!$A$26:$A$502,'THG-Bilanz'!$E14,Emissionsfaktoren!$C$26:$C$502,'THG-Bilanz'!$F14))</f>
        <v>0</v>
      </c>
      <c r="H14" s="383" t="str" cm="1">
        <f t="array" ref="H14">IF(G14=0,"",(IFERROR(VLOOKUP($E14&amp;G14&amp;$F14,CHOOSE({1,2},Emissionsfaktoren!$A$26:$A$502&amp;Emissionsfaktoren!$B$26:$B$502&amp;Emissionsfaktoren!$C$26:$C$502,Emissionsfaktoren!$E$26:$E$502),2,0),"")*Energie!F16))</f>
        <v/>
      </c>
      <c r="I14" s="406" t="str">
        <f>IF($H$118=0,"",H14/$H$118)</f>
        <v/>
      </c>
      <c r="J14" s="29"/>
      <c r="K14" s="73"/>
    </row>
    <row r="15" spans="1:16" ht="19.399999999999999" customHeight="1" x14ac:dyDescent="0.25">
      <c r="A15" s="345"/>
      <c r="B15" s="684"/>
      <c r="C15" s="690"/>
      <c r="D15" s="95" t="s">
        <v>144</v>
      </c>
      <c r="E15" s="95" t="s">
        <v>144</v>
      </c>
      <c r="F15" s="95" t="s">
        <v>321</v>
      </c>
      <c r="G15" s="266">
        <f>IF(_xlfn.MAXIFS(Emissionsfaktoren!$B$26:$B$502,Emissionsfaktoren!$B$26:$B$502,"&lt;="&amp;'THG-Bilanz'!G$12,Emissionsfaktoren!$A$26:$A$502,'THG-Bilanz'!$E15,Emissionsfaktoren!$C$26:$C$502,'THG-Bilanz'!$F17)&gt;0,_xlfn.MAXIFS(Emissionsfaktoren!$B$26:$B$502,Emissionsfaktoren!$B$26:$B$502,"&lt;="&amp;'THG-Bilanz'!G$12,Emissionsfaktoren!$A$26:$A$502,'THG-Bilanz'!$E15,Emissionsfaktoren!$C$26:$C$502,'THG-Bilanz'!$F17),_xlfn.MINIFS(Emissionsfaktoren!$B$26:$B$502,Emissionsfaktoren!$A$26:$A$502,'THG-Bilanz'!$E15,Emissionsfaktoren!$C$26:$C$502,'THG-Bilanz'!$F17))</f>
        <v>0</v>
      </c>
      <c r="H15" s="384" t="str" cm="1">
        <f t="array" ref="H15">IF(G15=0,"",(IFERROR(VLOOKUP($E15&amp;G15&amp;$F17,CHOOSE({1,2},Emissionsfaktoren!$A$26:$A$502&amp;Emissionsfaktoren!$B$26:$B$502&amp;Emissionsfaktoren!$C$26:$C$502,Emissionsfaktoren!$E$26:$E$502),2,0),"")*Energie!F17))</f>
        <v/>
      </c>
      <c r="I15" s="407" t="str">
        <f>IF($H$118=0,"",H15/$H$118)</f>
        <v/>
      </c>
      <c r="J15" s="29"/>
      <c r="K15" s="73"/>
    </row>
    <row r="16" spans="1:16" ht="19.399999999999999" customHeight="1" x14ac:dyDescent="0.25">
      <c r="A16" s="345"/>
      <c r="B16" s="684"/>
      <c r="C16" s="703"/>
      <c r="D16" s="456" t="s">
        <v>322</v>
      </c>
      <c r="E16" s="456" t="s">
        <v>323</v>
      </c>
      <c r="F16" s="95" t="s">
        <v>321</v>
      </c>
      <c r="G16" s="266">
        <f>IF(_xlfn.MAXIFS(Emissionsfaktoren!$B$26:$B$502,Emissionsfaktoren!$B$26:$B$502,"&lt;="&amp;'THG-Bilanz'!G$12,Emissionsfaktoren!$A$26:$A$502,'THG-Bilanz'!$E16,Emissionsfaktoren!$C$26:$C$502,'THG-Bilanz'!$F18)&gt;0,_xlfn.MAXIFS(Emissionsfaktoren!$B$26:$B$502,Emissionsfaktoren!$B$26:$B$502,"&lt;="&amp;'THG-Bilanz'!G$12,Emissionsfaktoren!$A$26:$A$502,'THG-Bilanz'!$E16,Emissionsfaktoren!$C$26:$C$502,'THG-Bilanz'!$F18),_xlfn.MINIFS(Emissionsfaktoren!$B$26:$B$502,Emissionsfaktoren!$A$26:$A$502,'THG-Bilanz'!$E16,Emissionsfaktoren!$C$26:$C$502,'THG-Bilanz'!$F18))</f>
        <v>0</v>
      </c>
      <c r="H16" s="384" t="str" cm="1">
        <f t="array" ref="H16">IF(G16=0,"",(IFERROR(VLOOKUP($E16&amp;G16&amp;$F18,CHOOSE({1,2},Emissionsfaktoren!$A$26:$A$502&amp;Emissionsfaktoren!$B$26:$B$502&amp;Emissionsfaktoren!$C$26:$C$502,Emissionsfaktoren!$E$26:$E$502),2,0),"")*Energie!F37))</f>
        <v/>
      </c>
      <c r="I16" s="457"/>
      <c r="J16" s="29"/>
      <c r="K16" s="73"/>
    </row>
    <row r="17" spans="1:11" ht="19.399999999999999" customHeight="1" x14ac:dyDescent="0.25">
      <c r="A17" s="345"/>
      <c r="B17" s="684"/>
      <c r="C17" s="703"/>
      <c r="D17" s="456" t="s">
        <v>324</v>
      </c>
      <c r="E17" s="456" t="s">
        <v>325</v>
      </c>
      <c r="F17" s="95" t="s">
        <v>321</v>
      </c>
      <c r="G17" s="266">
        <f>IF(_xlfn.MAXIFS(Emissionsfaktoren!$B$26:$B$502,Emissionsfaktoren!$B$26:$B$502,"&lt;="&amp;'THG-Bilanz'!G$12,Emissionsfaktoren!$A$26:$A$502,'THG-Bilanz'!$E17,Emissionsfaktoren!$C$26:$C$502,'THG-Bilanz'!$F19)&gt;0,_xlfn.MAXIFS(Emissionsfaktoren!$B$26:$B$502,Emissionsfaktoren!$B$26:$B$502,"&lt;="&amp;'THG-Bilanz'!G$12,Emissionsfaktoren!$A$26:$A$502,'THG-Bilanz'!$E17,Emissionsfaktoren!$C$26:$C$502,'THG-Bilanz'!$F19),_xlfn.MINIFS(Emissionsfaktoren!$B$26:$B$502,Emissionsfaktoren!$A$26:$A$502,'THG-Bilanz'!$E17,Emissionsfaktoren!$C$26:$C$502,'THG-Bilanz'!$F19))</f>
        <v>0</v>
      </c>
      <c r="H17" s="384" t="str" cm="1">
        <f t="array" ref="H17">IF(G17=0,"",(IFERROR(VLOOKUP($E17&amp;G17&amp;$F19,CHOOSE({1,2},Emissionsfaktoren!$A$26:$A$502&amp;Emissionsfaktoren!$B$26:$B$502&amp;Emissionsfaktoren!$C$26:$C$502,Emissionsfaktoren!$E$26:$E$502),2,0),"")*Energie!F38))</f>
        <v/>
      </c>
      <c r="I17" s="457"/>
      <c r="J17" s="29"/>
      <c r="K17" s="73"/>
    </row>
    <row r="18" spans="1:11" ht="17.5" thickBot="1" x14ac:dyDescent="0.3">
      <c r="A18" s="345"/>
      <c r="B18" s="684"/>
      <c r="C18" s="672"/>
      <c r="D18" s="99" t="s">
        <v>326</v>
      </c>
      <c r="E18" s="99" t="s">
        <v>327</v>
      </c>
      <c r="F18" s="99" t="s">
        <v>321</v>
      </c>
      <c r="G18" s="267">
        <f>IF(_xlfn.MAXIFS(Emissionsfaktoren!$B$26:$B$502,Emissionsfaktoren!$B$26:$B$502,"&lt;="&amp;'THG-Bilanz'!G$12,Emissionsfaktoren!$A$26:$A$502,'THG-Bilanz'!$E18,Emissionsfaktoren!$C$26:$C$502,'THG-Bilanz'!$F18)&gt;0,_xlfn.MAXIFS(Emissionsfaktoren!$B$26:$B$502,Emissionsfaktoren!$B$26:$B$502,"&lt;="&amp;'THG-Bilanz'!G$12,Emissionsfaktoren!$A$26:$A$502,'THG-Bilanz'!$E18,Emissionsfaktoren!$C$26:$C$502,'THG-Bilanz'!$F18),_xlfn.MINIFS(Emissionsfaktoren!$B$26:$B$502,Emissionsfaktoren!$A$26:$A$502,'THG-Bilanz'!$E18,Emissionsfaktoren!$C$26:$C$502,'THG-Bilanz'!$F18))</f>
        <v>0</v>
      </c>
      <c r="H18" s="384" t="str" cm="1">
        <f t="array" ref="H18">IF(G18=0,"",(IFERROR(VLOOKUP($E18&amp;G18&amp;$F20,CHOOSE({1,2},Emissionsfaktoren!$A$26:$A$502&amp;Emissionsfaktoren!$B$26:$B$502&amp;Emissionsfaktoren!$C$26:$C$502,Emissionsfaktoren!$E$26:$E$502),2,0),"")*Energie!F39))</f>
        <v/>
      </c>
      <c r="I18" s="408" t="str">
        <f t="shared" ref="I18:I49" si="0">IF($H$118=0,"",H18/$H$118)</f>
        <v/>
      </c>
      <c r="J18" s="29"/>
      <c r="K18" s="73"/>
    </row>
    <row r="19" spans="1:11" ht="19.399999999999999" customHeight="1" x14ac:dyDescent="0.25">
      <c r="A19" s="345"/>
      <c r="B19" s="684"/>
      <c r="C19" s="670" t="s">
        <v>147</v>
      </c>
      <c r="D19" s="155" t="s">
        <v>143</v>
      </c>
      <c r="E19" s="155" t="s">
        <v>143</v>
      </c>
      <c r="F19" s="155" t="s">
        <v>321</v>
      </c>
      <c r="G19" s="264">
        <f>IF(_xlfn.MAXIFS(Emissionsfaktoren!$B$26:$B$502,Emissionsfaktoren!$B$26:$B$502,"&lt;="&amp;'THG-Bilanz'!G$12,Emissionsfaktoren!$A$26:$A$502,'THG-Bilanz'!$E19,Emissionsfaktoren!$C$26:$C$502,'THG-Bilanz'!$F19)&gt;0,_xlfn.MAXIFS(Emissionsfaktoren!$B$26:$B$502,Emissionsfaktoren!$B$26:$B$502,"&lt;="&amp;'THG-Bilanz'!G$12,Emissionsfaktoren!$A$26:$A$502,'THG-Bilanz'!$E19,Emissionsfaktoren!$C$26:$C$502,'THG-Bilanz'!$F19),_xlfn.MINIFS(Emissionsfaktoren!$B$26:$B$502,Emissionsfaktoren!$A$26:$A$502,'THG-Bilanz'!$E19,Emissionsfaktoren!$C$26:$C$502,'THG-Bilanz'!$F19))</f>
        <v>0</v>
      </c>
      <c r="H19" s="383" t="str" cm="1">
        <f t="array" ref="H19">IF(G19=0,"",(IFERROR(VLOOKUP($E19&amp;G19&amp;$F19,CHOOSE({1,2},Emissionsfaktoren!$A$26:$A$502&amp;Emissionsfaktoren!$B$26:$B$502&amp;Emissionsfaktoren!$C$26:$C$502,Emissionsfaktoren!$E$26:$E$502),2,0),"")*Energie!F21))</f>
        <v/>
      </c>
      <c r="I19" s="406" t="str">
        <f t="shared" si="0"/>
        <v/>
      </c>
      <c r="J19" s="29"/>
      <c r="K19" s="73"/>
    </row>
    <row r="20" spans="1:11" ht="19.399999999999999" customHeight="1" x14ac:dyDescent="0.25">
      <c r="A20" s="345"/>
      <c r="B20" s="684"/>
      <c r="C20" s="690"/>
      <c r="D20" s="95" t="s">
        <v>144</v>
      </c>
      <c r="E20" s="95" t="s">
        <v>144</v>
      </c>
      <c r="F20" s="95" t="s">
        <v>321</v>
      </c>
      <c r="G20" s="266">
        <f>IF(_xlfn.MAXIFS(Emissionsfaktoren!$B$26:$B$502,Emissionsfaktoren!$B$26:$B$502,"&lt;="&amp;'THG-Bilanz'!G$12,Emissionsfaktoren!$A$26:$A$502,'THG-Bilanz'!$E20,Emissionsfaktoren!$C$26:$C$502,'THG-Bilanz'!$F20)&gt;0,_xlfn.MAXIFS(Emissionsfaktoren!$B$26:$B$502,Emissionsfaktoren!$B$26:$B$502,"&lt;="&amp;'THG-Bilanz'!G$12,Emissionsfaktoren!$A$26:$A$502,'THG-Bilanz'!$E20,Emissionsfaktoren!$C$26:$C$502,'THG-Bilanz'!$F20),_xlfn.MINIFS(Emissionsfaktoren!$B$26:$B$502,Emissionsfaktoren!$A$26:$A$502,'THG-Bilanz'!$E20,Emissionsfaktoren!$C$26:$C$502,'THG-Bilanz'!$F20))</f>
        <v>0</v>
      </c>
      <c r="H20" s="384" t="str" cm="1">
        <f t="array" ref="H20">IF(G20=0,"",(IFERROR(VLOOKUP($E20&amp;G20&amp;$F20,CHOOSE({1,2},Emissionsfaktoren!$A$26:$A$502&amp;Emissionsfaktoren!$B$26:$B$502&amp;Emissionsfaktoren!$C$26:$C$502,Emissionsfaktoren!$E$26:$E$502),2,0),"")*Energie!F22))</f>
        <v/>
      </c>
      <c r="I20" s="407" t="str">
        <f t="shared" si="0"/>
        <v/>
      </c>
      <c r="J20" s="29"/>
      <c r="K20" s="73"/>
    </row>
    <row r="21" spans="1:11" ht="15" x14ac:dyDescent="0.25">
      <c r="A21" s="345"/>
      <c r="B21" s="684"/>
      <c r="C21" s="690"/>
      <c r="D21" s="95" t="s">
        <v>87</v>
      </c>
      <c r="E21" s="95" t="s">
        <v>87</v>
      </c>
      <c r="F21" s="95" t="s">
        <v>321</v>
      </c>
      <c r="G21" s="266">
        <f>IF(_xlfn.MAXIFS(Emissionsfaktoren!$B$26:$B$502,Emissionsfaktoren!$B$26:$B$502,"&lt;="&amp;'THG-Bilanz'!G$12,Emissionsfaktoren!$A$26:$A$502,'THG-Bilanz'!$E21,Emissionsfaktoren!$C$26:$C$502,'THG-Bilanz'!$F21)&gt;0,_xlfn.MAXIFS(Emissionsfaktoren!$B$26:$B$502,Emissionsfaktoren!$B$26:$B$502,"&lt;="&amp;'THG-Bilanz'!G$12,Emissionsfaktoren!$A$26:$A$502,'THG-Bilanz'!$E21,Emissionsfaktoren!$C$26:$C$502,'THG-Bilanz'!$F21),_xlfn.MINIFS(Emissionsfaktoren!$B$26:$B$502,Emissionsfaktoren!$A$26:$A$502,'THG-Bilanz'!$E21,Emissionsfaktoren!$C$26:$C$502,'THG-Bilanz'!$F21))</f>
        <v>0</v>
      </c>
      <c r="H21" s="384" t="str" cm="1">
        <f t="array" ref="H21">IF(G21=0,"",(IFERROR(VLOOKUP($E21&amp;G21&amp;$F21,CHOOSE({1,2},Emissionsfaktoren!$A$26:$A$502&amp;Emissionsfaktoren!$B$26:$B$502&amp;Emissionsfaktoren!$C$26:$C$502,Emissionsfaktoren!$E$26:$E$502),2,0),"")*Energie!F23))</f>
        <v/>
      </c>
      <c r="I21" s="407" t="str">
        <f t="shared" si="0"/>
        <v/>
      </c>
      <c r="J21" s="29"/>
      <c r="K21" s="73"/>
    </row>
    <row r="22" spans="1:11" ht="19.399999999999999" customHeight="1" x14ac:dyDescent="0.25">
      <c r="A22" s="345"/>
      <c r="B22" s="684"/>
      <c r="C22" s="690"/>
      <c r="D22" s="95" t="s">
        <v>151</v>
      </c>
      <c r="E22" s="95" t="s">
        <v>151</v>
      </c>
      <c r="F22" s="95" t="s">
        <v>321</v>
      </c>
      <c r="G22" s="266">
        <f>IF(_xlfn.MAXIFS(Emissionsfaktoren!$B$26:$B$502,Emissionsfaktoren!$B$26:$B$502,"&lt;="&amp;'THG-Bilanz'!G$12,Emissionsfaktoren!$A$26:$A$502,'THG-Bilanz'!$E22,Emissionsfaktoren!$C$26:$C$502,'THG-Bilanz'!$F22)&gt;0,_xlfn.MAXIFS(Emissionsfaktoren!$B$26:$B$502,Emissionsfaktoren!$B$26:$B$502,"&lt;="&amp;'THG-Bilanz'!G$12,Emissionsfaktoren!$A$26:$A$502,'THG-Bilanz'!$E22,Emissionsfaktoren!$C$26:$C$502,'THG-Bilanz'!$F22),_xlfn.MINIFS(Emissionsfaktoren!$B$26:$B$502,Emissionsfaktoren!$A$26:$A$502,'THG-Bilanz'!$E22,Emissionsfaktoren!$C$26:$C$502,'THG-Bilanz'!$F22))</f>
        <v>0</v>
      </c>
      <c r="H22" s="384" t="str" cm="1">
        <f t="array" ref="H22">IF(G22=0,"",(IFERROR(VLOOKUP($E22&amp;G22&amp;$F22,CHOOSE({1,2},Emissionsfaktoren!$A$26:$A$502&amp;Emissionsfaktoren!$B$26:$B$502&amp;Emissionsfaktoren!$C$26:$C$502,Emissionsfaktoren!$E$26:$E$502),2,0),"")*Energie!F24))</f>
        <v/>
      </c>
      <c r="I22" s="407" t="str">
        <f t="shared" si="0"/>
        <v/>
      </c>
      <c r="J22" s="29"/>
      <c r="K22" s="73"/>
    </row>
    <row r="23" spans="1:11" ht="19.399999999999999" customHeight="1" x14ac:dyDescent="0.25">
      <c r="A23" s="345"/>
      <c r="B23" s="684"/>
      <c r="C23" s="690"/>
      <c r="D23" s="95" t="s">
        <v>152</v>
      </c>
      <c r="E23" s="95" t="s">
        <v>152</v>
      </c>
      <c r="F23" s="95" t="s">
        <v>321</v>
      </c>
      <c r="G23" s="266">
        <f>IF(_xlfn.MAXIFS(Emissionsfaktoren!$B$26:$B$502,Emissionsfaktoren!$B$26:$B$502,"&lt;="&amp;'THG-Bilanz'!G$12,Emissionsfaktoren!$A$26:$A$502,'THG-Bilanz'!$E23,Emissionsfaktoren!$C$26:$C$502,'THG-Bilanz'!$F23)&gt;0,_xlfn.MAXIFS(Emissionsfaktoren!$B$26:$B$502,Emissionsfaktoren!$B$26:$B$502,"&lt;="&amp;'THG-Bilanz'!G$12,Emissionsfaktoren!$A$26:$A$502,'THG-Bilanz'!$E23,Emissionsfaktoren!$C$26:$C$502,'THG-Bilanz'!$F23),_xlfn.MINIFS(Emissionsfaktoren!$B$26:$B$502,Emissionsfaktoren!$A$26:$A$502,'THG-Bilanz'!$E23,Emissionsfaktoren!$C$26:$C$502,'THG-Bilanz'!$F23))</f>
        <v>0</v>
      </c>
      <c r="H23" s="384" t="str" cm="1">
        <f t="array" ref="H23">IF(G23=0,"",(IFERROR(VLOOKUP($E23&amp;G23&amp;$F23,CHOOSE({1,2},Emissionsfaktoren!$A$26:$A$502&amp;Emissionsfaktoren!$B$26:$B$502&amp;Emissionsfaktoren!$C$26:$C$502,Emissionsfaktoren!$E$26:$E$502),2,0),"")*Energie!F25))</f>
        <v/>
      </c>
      <c r="I23" s="407" t="str">
        <f t="shared" si="0"/>
        <v/>
      </c>
      <c r="J23" s="29"/>
      <c r="K23" s="73"/>
    </row>
    <row r="24" spans="1:11" ht="19.399999999999999" customHeight="1" thickBot="1" x14ac:dyDescent="0.3">
      <c r="A24" s="345"/>
      <c r="B24" s="684"/>
      <c r="C24" s="672"/>
      <c r="D24" s="99" t="s">
        <v>153</v>
      </c>
      <c r="E24" s="99" t="s">
        <v>153</v>
      </c>
      <c r="F24" s="99" t="s">
        <v>321</v>
      </c>
      <c r="G24" s="267">
        <f>IF(_xlfn.MAXIFS(Emissionsfaktoren!$B$26:$B$502,Emissionsfaktoren!$B$26:$B$502,"&lt;="&amp;'THG-Bilanz'!G$12,Emissionsfaktoren!$A$26:$A$502,'THG-Bilanz'!$E24,Emissionsfaktoren!$C$26:$C$502,'THG-Bilanz'!$F24)&gt;0,_xlfn.MAXIFS(Emissionsfaktoren!$B$26:$B$502,Emissionsfaktoren!$B$26:$B$502,"&lt;="&amp;'THG-Bilanz'!G$12,Emissionsfaktoren!$A$26:$A$502,'THG-Bilanz'!$E24,Emissionsfaktoren!$C$26:$C$502,'THG-Bilanz'!$F24),_xlfn.MINIFS(Emissionsfaktoren!$B$26:$B$502,Emissionsfaktoren!$A$26:$A$502,'THG-Bilanz'!$E24,Emissionsfaktoren!$C$26:$C$502,'THG-Bilanz'!$F24))</f>
        <v>0</v>
      </c>
      <c r="H24" s="385" t="str" cm="1">
        <f t="array" ref="H24">IF(G24=0,"",(IFERROR(VLOOKUP($E24&amp;G24&amp;$F24,CHOOSE({1,2},Emissionsfaktoren!$A$26:$A$502&amp;Emissionsfaktoren!$B$26:$B$502&amp;Emissionsfaktoren!$C$26:$C$502,Emissionsfaktoren!$E$26:$E$502),2,0),"")*Energie!F26))</f>
        <v/>
      </c>
      <c r="I24" s="408" t="str">
        <f t="shared" si="0"/>
        <v/>
      </c>
      <c r="J24" s="29"/>
      <c r="K24" s="34"/>
    </row>
    <row r="25" spans="1:11" ht="19.399999999999999" customHeight="1" x14ac:dyDescent="0.25">
      <c r="A25" s="345"/>
      <c r="B25" s="684"/>
      <c r="C25" s="670" t="s">
        <v>154</v>
      </c>
      <c r="D25" s="161" t="s">
        <v>92</v>
      </c>
      <c r="E25" s="161" t="s">
        <v>92</v>
      </c>
      <c r="F25" s="161" t="s">
        <v>321</v>
      </c>
      <c r="G25" s="264">
        <f>IF(_xlfn.MAXIFS(Emissionsfaktoren!$B$26:$B$502,Emissionsfaktoren!$B$26:$B$502,"&lt;="&amp;'THG-Bilanz'!G$12,Emissionsfaktoren!$A$26:$A$502,'THG-Bilanz'!$E25,Emissionsfaktoren!$C$26:$C$502,'THG-Bilanz'!$F25)&gt;0,_xlfn.MAXIFS(Emissionsfaktoren!$B$26:$B$502,Emissionsfaktoren!$B$26:$B$502,"&lt;="&amp;'THG-Bilanz'!G$12,Emissionsfaktoren!$A$26:$A$502,'THG-Bilanz'!$E25,Emissionsfaktoren!$C$26:$C$502,'THG-Bilanz'!$F25),_xlfn.MINIFS(Emissionsfaktoren!$B$26:$B$502,Emissionsfaktoren!$A$26:$A$502,'THG-Bilanz'!$E25,Emissionsfaktoren!$C$26:$C$502,'THG-Bilanz'!$F25))</f>
        <v>0</v>
      </c>
      <c r="H25" s="383" t="str" cm="1">
        <f t="array" ref="H25">IF(G25=0,"",(IFERROR(VLOOKUP($E25&amp;G25&amp;$F25,CHOOSE({1,2},Emissionsfaktoren!$A$26:$A$502&amp;Emissionsfaktoren!$B$26:$B$502&amp;Emissionsfaktoren!$C$26:$C$502,Emissionsfaktoren!$E$26:$E$502),2,0),"")*Energie!F29))</f>
        <v/>
      </c>
      <c r="I25" s="406" t="str">
        <f t="shared" si="0"/>
        <v/>
      </c>
      <c r="J25" s="29"/>
      <c r="K25" s="34"/>
    </row>
    <row r="26" spans="1:11" ht="19.399999999999999" customHeight="1" x14ac:dyDescent="0.25">
      <c r="A26" s="345"/>
      <c r="B26" s="684"/>
      <c r="C26" s="690"/>
      <c r="D26" s="162" t="s">
        <v>93</v>
      </c>
      <c r="E26" s="162" t="s">
        <v>93</v>
      </c>
      <c r="F26" s="162" t="s">
        <v>321</v>
      </c>
      <c r="G26" s="266">
        <f>IF(_xlfn.MAXIFS(Emissionsfaktoren!$B$26:$B$502,Emissionsfaktoren!$B$26:$B$502,"&lt;="&amp;'THG-Bilanz'!G$12,Emissionsfaktoren!$A$26:$A$502,'THG-Bilanz'!$E26,Emissionsfaktoren!$C$26:$C$502,'THG-Bilanz'!$F26)&gt;0,_xlfn.MAXIFS(Emissionsfaktoren!$B$26:$B$502,Emissionsfaktoren!$B$26:$B$502,"&lt;="&amp;'THG-Bilanz'!G$12,Emissionsfaktoren!$A$26:$A$502,'THG-Bilanz'!$E26,Emissionsfaktoren!$C$26:$C$502,'THG-Bilanz'!$F26),_xlfn.MINIFS(Emissionsfaktoren!$B$26:$B$502,Emissionsfaktoren!$A$26:$A$502,'THG-Bilanz'!$E26,Emissionsfaktoren!$C$26:$C$502,'THG-Bilanz'!$F26))</f>
        <v>0</v>
      </c>
      <c r="H26" s="384" t="str" cm="1">
        <f t="array" ref="H26">IF(G26=0,"",(IFERROR(VLOOKUP($E26&amp;G26&amp;$F26,CHOOSE({1,2},Emissionsfaktoren!$A$26:$A$502&amp;Emissionsfaktoren!$B$26:$B$502&amp;Emissionsfaktoren!$C$26:$C$502,Emissionsfaktoren!$E$26:$E$502),2,0),"")*Energie!F30))</f>
        <v/>
      </c>
      <c r="I26" s="407" t="str">
        <f t="shared" si="0"/>
        <v/>
      </c>
    </row>
    <row r="27" spans="1:11" ht="19.399999999999999" customHeight="1" x14ac:dyDescent="0.25">
      <c r="A27" s="345"/>
      <c r="B27" s="684"/>
      <c r="C27" s="690"/>
      <c r="D27" s="162" t="s">
        <v>94</v>
      </c>
      <c r="E27" s="162" t="s">
        <v>94</v>
      </c>
      <c r="F27" s="162" t="s">
        <v>321</v>
      </c>
      <c r="G27" s="266">
        <f>IF(_xlfn.MAXIFS(Emissionsfaktoren!$B$26:$B$502,Emissionsfaktoren!$B$26:$B$502,"&lt;="&amp;'THG-Bilanz'!G$12,Emissionsfaktoren!$A$26:$A$502,'THG-Bilanz'!$E27,Emissionsfaktoren!$C$26:$C$502,'THG-Bilanz'!$F27)&gt;0,_xlfn.MAXIFS(Emissionsfaktoren!$B$26:$B$502,Emissionsfaktoren!$B$26:$B$502,"&lt;="&amp;'THG-Bilanz'!G$12,Emissionsfaktoren!$A$26:$A$502,'THG-Bilanz'!$E27,Emissionsfaktoren!$C$26:$C$502,'THG-Bilanz'!$F27),_xlfn.MINIFS(Emissionsfaktoren!$B$26:$B$502,Emissionsfaktoren!$A$26:$A$502,'THG-Bilanz'!$E27,Emissionsfaktoren!$C$26:$C$502,'THG-Bilanz'!$F27))</f>
        <v>0</v>
      </c>
      <c r="H27" s="384" t="str" cm="1">
        <f t="array" ref="H27">IF(G27=0,"",(IFERROR(VLOOKUP($E27&amp;G27&amp;$F27,CHOOSE({1,2},Emissionsfaktoren!$A$26:$A$502&amp;Emissionsfaktoren!$B$26:$B$502&amp;Emissionsfaktoren!$C$26:$C$502,Emissionsfaktoren!$E$26:$E$502),2,0),"")*Energie!F31))</f>
        <v/>
      </c>
      <c r="I27" s="407" t="str">
        <f t="shared" si="0"/>
        <v/>
      </c>
      <c r="K27" s="73"/>
    </row>
    <row r="28" spans="1:11" ht="19.399999999999999" customHeight="1" x14ac:dyDescent="0.25">
      <c r="A28" s="345"/>
      <c r="B28" s="684"/>
      <c r="C28" s="690"/>
      <c r="D28" s="162" t="s">
        <v>95</v>
      </c>
      <c r="E28" s="162" t="s">
        <v>95</v>
      </c>
      <c r="F28" s="162" t="s">
        <v>321</v>
      </c>
      <c r="G28" s="266">
        <f>IF(_xlfn.MAXIFS(Emissionsfaktoren!$B$26:$B$502,Emissionsfaktoren!$B$26:$B$502,"&lt;="&amp;'THG-Bilanz'!G$12,Emissionsfaktoren!$A$26:$A$502,'THG-Bilanz'!$E28,Emissionsfaktoren!$C$26:$C$502,'THG-Bilanz'!$F28)&gt;0,_xlfn.MAXIFS(Emissionsfaktoren!$B$26:$B$502,Emissionsfaktoren!$B$26:$B$502,"&lt;="&amp;'THG-Bilanz'!G$12,Emissionsfaktoren!$A$26:$A$502,'THG-Bilanz'!$E28,Emissionsfaktoren!$C$26:$C$502,'THG-Bilanz'!$F28),_xlfn.MINIFS(Emissionsfaktoren!$B$26:$B$502,Emissionsfaktoren!$A$26:$A$502,'THG-Bilanz'!$E28,Emissionsfaktoren!$C$26:$C$502,'THG-Bilanz'!$F28))</f>
        <v>0</v>
      </c>
      <c r="H28" s="384" t="str" cm="1">
        <f t="array" ref="H28">IF(G28=0,"",(IFERROR(VLOOKUP($E28&amp;G28&amp;$F28,CHOOSE({1,2},Emissionsfaktoren!$A$26:$A$502&amp;Emissionsfaktoren!$B$26:$B$502&amp;Emissionsfaktoren!$C$26:$C$502,Emissionsfaktoren!$E$26:$E$502),2,0),"")*Energie!F32))</f>
        <v/>
      </c>
      <c r="I28" s="407" t="str">
        <f t="shared" si="0"/>
        <v/>
      </c>
      <c r="K28" s="73"/>
    </row>
    <row r="29" spans="1:11" ht="19.399999999999999" customHeight="1" thickBot="1" x14ac:dyDescent="0.3">
      <c r="A29" s="345"/>
      <c r="B29" s="684"/>
      <c r="C29" s="672"/>
      <c r="D29" s="302" t="s">
        <v>156</v>
      </c>
      <c r="E29" s="302" t="s">
        <v>156</v>
      </c>
      <c r="F29" s="302" t="s">
        <v>321</v>
      </c>
      <c r="G29" s="267">
        <f>IF(_xlfn.MAXIFS(Emissionsfaktoren!$B$26:$B$502,Emissionsfaktoren!$B$26:$B$502,"&lt;="&amp;'THG-Bilanz'!G$12,Emissionsfaktoren!$A$26:$A$502,'THG-Bilanz'!$E29,Emissionsfaktoren!$C$26:$C$502,'THG-Bilanz'!$F29)&gt;0,_xlfn.MAXIFS(Emissionsfaktoren!$B$26:$B$502,Emissionsfaktoren!$B$26:$B$502,"&lt;="&amp;'THG-Bilanz'!G$12,Emissionsfaktoren!$A$26:$A$502,'THG-Bilanz'!$E29,Emissionsfaktoren!$C$26:$C$502,'THG-Bilanz'!$F29),_xlfn.MINIFS(Emissionsfaktoren!$B$26:$B$502,Emissionsfaktoren!$A$26:$A$502,'THG-Bilanz'!$E29,Emissionsfaktoren!$C$26:$C$502,'THG-Bilanz'!$F29))</f>
        <v>0</v>
      </c>
      <c r="H29" s="385" t="str" cm="1">
        <f t="array" ref="H29">IF(G29=0,"",(IFERROR(VLOOKUP($E29&amp;G29&amp;$F29,CHOOSE({1,2},Emissionsfaktoren!$A$26:$A$502&amp;Emissionsfaktoren!$B$26:$B$502&amp;Emissionsfaktoren!$C$26:$C$502,Emissionsfaktoren!$E$26:$E$502),2,0),"")*Energie!F34))</f>
        <v/>
      </c>
      <c r="I29" s="408" t="str">
        <f t="shared" si="0"/>
        <v/>
      </c>
      <c r="K29" s="73"/>
    </row>
    <row r="30" spans="1:11" ht="19.399999999999999" customHeight="1" x14ac:dyDescent="0.25">
      <c r="A30" s="345"/>
      <c r="B30" s="694"/>
      <c r="C30" s="311" t="s">
        <v>328</v>
      </c>
      <c r="D30" s="238" t="s">
        <v>329</v>
      </c>
      <c r="E30" s="238" t="s">
        <v>329</v>
      </c>
      <c r="F30" s="238" t="s">
        <v>330</v>
      </c>
      <c r="G30" s="269">
        <f>IF(_xlfn.MAXIFS(Emissionsfaktoren!$B$26:$B$502,Emissionsfaktoren!$B$26:$B$502,"&lt;="&amp;'THG-Bilanz'!G$12,Emissionsfaktoren!$A$26:$A$502,'THG-Bilanz'!$E30,Emissionsfaktoren!$C$26:$C$502,'THG-Bilanz'!$F30)&gt;0,_xlfn.MAXIFS(Emissionsfaktoren!$B$26:$B$502,Emissionsfaktoren!$B$26:$B$502,"&lt;="&amp;'THG-Bilanz'!G$12,Emissionsfaktoren!$A$26:$A$502,'THG-Bilanz'!$E30,Emissionsfaktoren!$C$26:$C$502,'THG-Bilanz'!$F30),_xlfn.MINIFS(Emissionsfaktoren!$B$26:$B$502,Emissionsfaktoren!$A$26:$A$502,'THG-Bilanz'!$E30,Emissionsfaktoren!$C$26:$C$502,'THG-Bilanz'!$F30))</f>
        <v>0</v>
      </c>
      <c r="H30" s="386" t="str" cm="1">
        <f t="array" ref="H30">IF(G30=0,"",(IFERROR(VLOOKUP($E30&amp;G30&amp;$F30,CHOOSE({1,2},Emissionsfaktoren!$A$26:$A$502&amp;Emissionsfaktoren!$B$26:$B$502&amp;Emissionsfaktoren!$C$26:$C$502,Emissionsfaktoren!$E$26:$E$502),2,0),"")*Energie!F12))</f>
        <v/>
      </c>
      <c r="I30" s="406" t="str">
        <f t="shared" si="0"/>
        <v/>
      </c>
      <c r="K30" s="73"/>
    </row>
    <row r="31" spans="1:11" ht="19.399999999999999" customHeight="1" x14ac:dyDescent="0.25">
      <c r="A31" s="345"/>
      <c r="B31" s="694"/>
      <c r="C31" s="367" t="s">
        <v>305</v>
      </c>
      <c r="D31" s="95" t="s">
        <v>331</v>
      </c>
      <c r="E31" s="95" t="s">
        <v>331</v>
      </c>
      <c r="F31" s="95" t="s">
        <v>332</v>
      </c>
      <c r="G31" s="266">
        <f>IF(_xlfn.MAXIFS(Emissionsfaktoren!$B$26:$B$502,Emissionsfaktoren!$B$26:$B$502,"&lt;="&amp;'THG-Bilanz'!G$12,Emissionsfaktoren!$A$26:$A$502,'THG-Bilanz'!$E31,Emissionsfaktoren!$C$26:$C$502,'THG-Bilanz'!$F31)&gt;0,_xlfn.MAXIFS(Emissionsfaktoren!$B$26:$B$502,Emissionsfaktoren!$B$26:$B$502,"&lt;="&amp;'THG-Bilanz'!G$12,Emissionsfaktoren!$A$26:$A$502,'THG-Bilanz'!$E31,Emissionsfaktoren!$C$26:$C$502,'THG-Bilanz'!$F31),_xlfn.MINIFS(Emissionsfaktoren!$B$26:$B$502,Emissionsfaktoren!$A$26:$A$502,'THG-Bilanz'!$E31,Emissionsfaktoren!$C$26:$C$502,'THG-Bilanz'!$F31))</f>
        <v>0</v>
      </c>
      <c r="H31" s="387" t="str" cm="1">
        <f t="array" ref="H31">IF(G31=0,"",(IFERROR(VLOOKUP($E31&amp;G31&amp;$F31,CHOOSE({1,2},Emissionsfaktoren!$A$26:$A$502&amp;Emissionsfaktoren!$B$26:$B$502&amp;Emissionsfaktoren!$C$26:$C$502,Emissionsfaktoren!$E$26:$E$502),2,0),"")*Energie!F33))</f>
        <v/>
      </c>
      <c r="I31" s="407" t="str">
        <f t="shared" si="0"/>
        <v/>
      </c>
      <c r="K31" s="73"/>
    </row>
    <row r="32" spans="1:11" ht="19.399999999999999" customHeight="1" thickBot="1" x14ac:dyDescent="0.3">
      <c r="A32" s="345"/>
      <c r="B32" s="694"/>
      <c r="C32" s="163" t="s">
        <v>333</v>
      </c>
      <c r="D32" s="164" t="s">
        <v>331</v>
      </c>
      <c r="E32" s="164" t="s">
        <v>331</v>
      </c>
      <c r="F32" s="164" t="s">
        <v>332</v>
      </c>
      <c r="G32" s="270">
        <f>IF(_xlfn.MAXIFS(Emissionsfaktoren!$B$26:$B$502,Emissionsfaktoren!$B$26:$B$502,"&lt;="&amp;'THG-Bilanz'!G$12,Emissionsfaktoren!$A$26:$A$502,'THG-Bilanz'!$E32,Emissionsfaktoren!$C$26:$C$502,'THG-Bilanz'!$F32)&gt;0,_xlfn.MAXIFS(Emissionsfaktoren!$B$26:$B$502,Emissionsfaktoren!$B$26:$B$502,"&lt;="&amp;'THG-Bilanz'!G$12,Emissionsfaktoren!$A$26:$A$502,'THG-Bilanz'!$E32,Emissionsfaktoren!$C$26:$C$502,'THG-Bilanz'!$F32),_xlfn.MINIFS(Emissionsfaktoren!$B$26:$B$502,Emissionsfaktoren!$A$26:$A$502,'THG-Bilanz'!$E32,Emissionsfaktoren!$C$26:$C$502,'THG-Bilanz'!$F32))</f>
        <v>0</v>
      </c>
      <c r="H32" s="388" t="str" cm="1">
        <f t="array" ref="H32">IF(G32=0,"",(IFERROR(VLOOKUP($E32&amp;G32&amp;$F32,CHOOSE({1,2},Emissionsfaktoren!$A$26:$A$502&amp;Emissionsfaktoren!$B$26:$B$502&amp;Emissionsfaktoren!$C$26:$C$502,Emissionsfaktoren!$E$26:$E$502),2,0),"")*Energie!F18))</f>
        <v/>
      </c>
      <c r="I32" s="408" t="str">
        <f t="shared" si="0"/>
        <v/>
      </c>
      <c r="K32" s="73"/>
    </row>
    <row r="33" spans="1:16" ht="19.399999999999999" customHeight="1" x14ac:dyDescent="0.25">
      <c r="A33" s="345"/>
      <c r="B33" s="684"/>
      <c r="C33" s="691" t="s">
        <v>334</v>
      </c>
      <c r="D33" s="237" t="s">
        <v>335</v>
      </c>
      <c r="E33" s="237" t="s">
        <v>335</v>
      </c>
      <c r="F33" s="237" t="s">
        <v>336</v>
      </c>
      <c r="G33" s="271">
        <f>IF(_xlfn.MAXIFS(Emissionsfaktoren!$B$26:$B$502,Emissionsfaktoren!$B$26:$B$502,"&lt;="&amp;'THG-Bilanz'!G$12,Emissionsfaktoren!$A$26:$A$502,'THG-Bilanz'!$E33,Emissionsfaktoren!$C$26:$C$502,'THG-Bilanz'!$F33)&gt;0,_xlfn.MAXIFS(Emissionsfaktoren!$B$26:$B$502,Emissionsfaktoren!$B$26:$B$502,"&lt;="&amp;'THG-Bilanz'!G$12,Emissionsfaktoren!$A$26:$A$502,'THG-Bilanz'!$E33,Emissionsfaktoren!$C$26:$C$502,'THG-Bilanz'!$F33),_xlfn.MINIFS(Emissionsfaktoren!$B$26:$B$502,Emissionsfaktoren!$A$26:$A$502,'THG-Bilanz'!$E33,Emissionsfaktoren!$C$26:$C$502,'THG-Bilanz'!$F33))</f>
        <v>0</v>
      </c>
      <c r="H33" s="383" t="str" cm="1">
        <f t="array" ref="H33">IF(G33=0,"",(IFERROR(VLOOKUP($E33&amp;G33&amp;$F33,CHOOSE({1,2},Emissionsfaktoren!$A$26:$A$502&amp;Emissionsfaktoren!$B$26:$B$502&amp;Emissionsfaktoren!$C$26:$C$502,Emissionsfaktoren!$E$26:$E$502),2,0),"")*(Energie!F16+Energie!F21)))</f>
        <v/>
      </c>
      <c r="I33" s="406" t="str">
        <f t="shared" si="0"/>
        <v/>
      </c>
      <c r="K33" s="73"/>
    </row>
    <row r="34" spans="1:16" ht="19.399999999999999" customHeight="1" x14ac:dyDescent="0.25">
      <c r="A34" s="345"/>
      <c r="B34" s="684"/>
      <c r="C34" s="692"/>
      <c r="D34" s="307" t="s">
        <v>337</v>
      </c>
      <c r="E34" s="307" t="s">
        <v>337</v>
      </c>
      <c r="F34" s="307" t="s">
        <v>336</v>
      </c>
      <c r="G34" s="268">
        <f>IF(_xlfn.MAXIFS(Emissionsfaktoren!$B$26:$B$502,Emissionsfaktoren!$B$26:$B$502,"&lt;="&amp;'THG-Bilanz'!G$12,Emissionsfaktoren!$A$26:$A$502,'THG-Bilanz'!$E34,Emissionsfaktoren!$C$26:$C$502,'THG-Bilanz'!$F34)&gt;0,_xlfn.MAXIFS(Emissionsfaktoren!$B$26:$B$502,Emissionsfaktoren!$B$26:$B$502,"&lt;="&amp;'THG-Bilanz'!G$12,Emissionsfaktoren!$A$26:$A$502,'THG-Bilanz'!$E34,Emissionsfaktoren!$C$26:$C$502,'THG-Bilanz'!$F34),_xlfn.MINIFS(Emissionsfaktoren!$B$26:$B$502,Emissionsfaktoren!$A$26:$A$502,'THG-Bilanz'!$E34,Emissionsfaktoren!$C$26:$C$502,'THG-Bilanz'!$F34))</f>
        <v>0</v>
      </c>
      <c r="H34" s="384" t="str" cm="1">
        <f t="array" ref="H34">IF(G34=0,"",(IFERROR(VLOOKUP($E34&amp;G34&amp;$F34,CHOOSE({1,2},Emissionsfaktoren!$A$26:$A$502&amp;Emissionsfaktoren!$B$26:$B$502&amp;Emissionsfaktoren!$C$26:$C$502,Emissionsfaktoren!$E$26:$E$502),2,0),"")*(Energie!F17+Energie!F22)))</f>
        <v/>
      </c>
      <c r="I34" s="407" t="str">
        <f t="shared" si="0"/>
        <v/>
      </c>
      <c r="K34" s="73"/>
    </row>
    <row r="35" spans="1:16" ht="19.399999999999999" customHeight="1" x14ac:dyDescent="0.25">
      <c r="A35" s="345"/>
      <c r="B35" s="684"/>
      <c r="C35" s="692"/>
      <c r="D35" s="307" t="s">
        <v>338</v>
      </c>
      <c r="E35" s="307" t="s">
        <v>338</v>
      </c>
      <c r="F35" s="307" t="s">
        <v>336</v>
      </c>
      <c r="G35" s="268">
        <f>IF(_xlfn.MAXIFS(Emissionsfaktoren!$B$26:$B$502,Emissionsfaktoren!$B$26:$B$502,"&lt;="&amp;'THG-Bilanz'!G$12,Emissionsfaktoren!$A$26:$A$502,'THG-Bilanz'!$E35,Emissionsfaktoren!$C$26:$C$502,'THG-Bilanz'!$F35)&gt;0,_xlfn.MAXIFS(Emissionsfaktoren!$B$26:$B$502,Emissionsfaktoren!$B$26:$B$502,"&lt;="&amp;'THG-Bilanz'!G$12,Emissionsfaktoren!$A$26:$A$502,'THG-Bilanz'!$E35,Emissionsfaktoren!$C$26:$C$502,'THG-Bilanz'!$F35),_xlfn.MINIFS(Emissionsfaktoren!$B$26:$B$502,Emissionsfaktoren!$A$26:$A$502,'THG-Bilanz'!$E35,Emissionsfaktoren!$C$26:$C$502,'THG-Bilanz'!$F35))</f>
        <v>0</v>
      </c>
      <c r="H35" s="384" t="str" cm="1">
        <f t="array" ref="H35">IF(G35=0,"",(IFERROR(VLOOKUP($E35&amp;G35&amp;$F35,CHOOSE({1,2},Emissionsfaktoren!$A$26:$A$502&amp;Emissionsfaktoren!$B$26:$B$502&amp;Emissionsfaktoren!$C$26:$C$502,Emissionsfaktoren!$E$26:$E$502),2,0),"")*Energie!F23))</f>
        <v/>
      </c>
      <c r="I35" s="407" t="str">
        <f t="shared" si="0"/>
        <v/>
      </c>
      <c r="K35" s="73"/>
    </row>
    <row r="36" spans="1:16" ht="19.399999999999999" customHeight="1" x14ac:dyDescent="0.25">
      <c r="A36" s="345"/>
      <c r="B36" s="684"/>
      <c r="C36" s="692"/>
      <c r="D36" s="307" t="s">
        <v>339</v>
      </c>
      <c r="E36" s="307" t="s">
        <v>339</v>
      </c>
      <c r="F36" s="307" t="s">
        <v>336</v>
      </c>
      <c r="G36" s="268">
        <f>IF(_xlfn.MAXIFS(Emissionsfaktoren!$B$26:$B$502,Emissionsfaktoren!$B$26:$B$502,"&lt;="&amp;'THG-Bilanz'!G$12,Emissionsfaktoren!$A$26:$A$502,'THG-Bilanz'!$E36,Emissionsfaktoren!$C$26:$C$502,'THG-Bilanz'!$F36)&gt;0,_xlfn.MAXIFS(Emissionsfaktoren!$B$26:$B$502,Emissionsfaktoren!$B$26:$B$502,"&lt;="&amp;'THG-Bilanz'!G$12,Emissionsfaktoren!$A$26:$A$502,'THG-Bilanz'!$E36,Emissionsfaktoren!$C$26:$C$502,'THG-Bilanz'!$F36),_xlfn.MINIFS(Emissionsfaktoren!$B$26:$B$502,Emissionsfaktoren!$A$26:$A$502,'THG-Bilanz'!$E36,Emissionsfaktoren!$C$26:$C$502,'THG-Bilanz'!$F36))</f>
        <v>0</v>
      </c>
      <c r="H36" s="384" t="str" cm="1">
        <f t="array" ref="H36">IF(G36=0,"",(IFERROR(VLOOKUP($E36&amp;G36&amp;$F36,CHOOSE({1,2},Emissionsfaktoren!$A$26:$A$502&amp;Emissionsfaktoren!$B$26:$B$502&amp;Emissionsfaktoren!$C$26:$C$502,Emissionsfaktoren!$E$26:$E$502),2,0),"")*Energie!F29))</f>
        <v/>
      </c>
      <c r="I36" s="407" t="str">
        <f t="shared" si="0"/>
        <v/>
      </c>
      <c r="K36" s="73"/>
    </row>
    <row r="37" spans="1:16" ht="19.399999999999999" customHeight="1" x14ac:dyDescent="0.25">
      <c r="A37" s="345"/>
      <c r="B37" s="684"/>
      <c r="C37" s="692"/>
      <c r="D37" s="307" t="s">
        <v>340</v>
      </c>
      <c r="E37" s="307" t="s">
        <v>340</v>
      </c>
      <c r="F37" s="307" t="s">
        <v>336</v>
      </c>
      <c r="G37" s="268">
        <f>IF(_xlfn.MAXIFS(Emissionsfaktoren!$B$26:$B$502,Emissionsfaktoren!$B$26:$B$502,"&lt;="&amp;'THG-Bilanz'!G$12,Emissionsfaktoren!$A$26:$A$502,'THG-Bilanz'!$E37,Emissionsfaktoren!$C$26:$C$502,'THG-Bilanz'!$F37)&gt;0,_xlfn.MAXIFS(Emissionsfaktoren!$B$26:$B$502,Emissionsfaktoren!$B$26:$B$502,"&lt;="&amp;'THG-Bilanz'!G$12,Emissionsfaktoren!$A$26:$A$502,'THG-Bilanz'!$E37,Emissionsfaktoren!$C$26:$C$502,'THG-Bilanz'!$F37),_xlfn.MINIFS(Emissionsfaktoren!$B$26:$B$502,Emissionsfaktoren!$A$26:$A$502,'THG-Bilanz'!$E37,Emissionsfaktoren!$C$26:$C$502,'THG-Bilanz'!$F37))</f>
        <v>0</v>
      </c>
      <c r="H37" s="384" t="str" cm="1">
        <f t="array" ref="H37">IF(G37=0,"",(IFERROR(VLOOKUP($E37&amp;G37&amp;$F37,CHOOSE({1,2},Emissionsfaktoren!$A$26:$A$502&amp;Emissionsfaktoren!$B$26:$B$502&amp;Emissionsfaktoren!$C$26:$C$502,Emissionsfaktoren!$E$26:$E$502),2,0),"")*Energie!F30))</f>
        <v/>
      </c>
      <c r="I37" s="407" t="str">
        <f t="shared" si="0"/>
        <v/>
      </c>
      <c r="K37" s="360"/>
      <c r="L37" s="29"/>
      <c r="M37" s="29"/>
      <c r="N37" s="29"/>
      <c r="O37" s="248"/>
      <c r="P37" s="335"/>
    </row>
    <row r="38" spans="1:16" ht="19.399999999999999" customHeight="1" x14ac:dyDescent="0.25">
      <c r="A38" s="345"/>
      <c r="B38" s="684"/>
      <c r="C38" s="692"/>
      <c r="D38" s="307" t="s">
        <v>341</v>
      </c>
      <c r="E38" s="307" t="s">
        <v>341</v>
      </c>
      <c r="F38" s="307" t="s">
        <v>336</v>
      </c>
      <c r="G38" s="268">
        <f>IF(_xlfn.MAXIFS(Emissionsfaktoren!$B$26:$B$502,Emissionsfaktoren!$B$26:$B$502,"&lt;="&amp;'THG-Bilanz'!G$12,Emissionsfaktoren!$A$26:$A$502,'THG-Bilanz'!$E38,Emissionsfaktoren!$C$26:$C$502,'THG-Bilanz'!$F38)&gt;0,_xlfn.MAXIFS(Emissionsfaktoren!$B$26:$B$502,Emissionsfaktoren!$B$26:$B$502,"&lt;="&amp;'THG-Bilanz'!G$12,Emissionsfaktoren!$A$26:$A$502,'THG-Bilanz'!$E38,Emissionsfaktoren!$C$26:$C$502,'THG-Bilanz'!$F38),_xlfn.MINIFS(Emissionsfaktoren!$B$26:$B$502,Emissionsfaktoren!$A$26:$A$502,'THG-Bilanz'!$E38,Emissionsfaktoren!$C$26:$C$502,'THG-Bilanz'!$F38))</f>
        <v>0</v>
      </c>
      <c r="H38" s="384" t="str" cm="1">
        <f t="array" ref="H38">IF(G38=0,"",(IFERROR(VLOOKUP($E38&amp;G38&amp;$F38,CHOOSE({1,2},Emissionsfaktoren!$A$26:$A$502&amp;Emissionsfaktoren!$B$26:$B$502&amp;Emissionsfaktoren!$C$26:$C$502,Emissionsfaktoren!$E$26:$E$502),2,0),"")*Energie!F12))</f>
        <v/>
      </c>
      <c r="I38" s="407" t="str">
        <f t="shared" si="0"/>
        <v/>
      </c>
      <c r="K38" s="360"/>
      <c r="L38" s="29"/>
      <c r="M38" s="29"/>
      <c r="N38" s="29"/>
      <c r="O38" s="248"/>
      <c r="P38" s="335"/>
    </row>
    <row r="39" spans="1:16" ht="19.399999999999999" customHeight="1" thickBot="1" x14ac:dyDescent="0.3">
      <c r="A39" s="345"/>
      <c r="B39" s="684"/>
      <c r="C39" s="693"/>
      <c r="D39" s="227" t="s">
        <v>342</v>
      </c>
      <c r="E39" s="227" t="s">
        <v>342</v>
      </c>
      <c r="F39" s="227" t="s">
        <v>336</v>
      </c>
      <c r="G39" s="284">
        <f>IF(_xlfn.MAXIFS(Emissionsfaktoren!$B$26:$B$502,Emissionsfaktoren!$B$26:$B$502,"&lt;="&amp;'THG-Bilanz'!G$12,Emissionsfaktoren!$A$26:$A$502,'THG-Bilanz'!$E39,Emissionsfaktoren!$C$26:$C$502,'THG-Bilanz'!$F39)&gt;0,_xlfn.MAXIFS(Emissionsfaktoren!$B$26:$B$502,Emissionsfaktoren!$B$26:$B$502,"&lt;="&amp;'THG-Bilanz'!G$12,Emissionsfaktoren!$A$26:$A$502,'THG-Bilanz'!$E39,Emissionsfaktoren!$C$26:$C$502,'THG-Bilanz'!$F39),_xlfn.MINIFS(Emissionsfaktoren!$B$26:$B$502,Emissionsfaktoren!$A$26:$A$502,'THG-Bilanz'!$E39,Emissionsfaktoren!$C$26:$C$502,'THG-Bilanz'!$F39))</f>
        <v>0</v>
      </c>
      <c r="H39" s="385" t="str" cm="1">
        <f t="array" ref="H39">IF(G39=0,"",(IFERROR(VLOOKUP($E39&amp;G39&amp;$F39,CHOOSE({1,2},Emissionsfaktoren!$A$26:$A$502&amp;Emissionsfaktoren!$B$26:$B$502&amp;Emissionsfaktoren!$C$26:$C$502,Emissionsfaktoren!$E$26:$E$502),2,0),"")*Energie!F13))</f>
        <v/>
      </c>
      <c r="I39" s="408" t="str">
        <f t="shared" si="0"/>
        <v/>
      </c>
      <c r="K39" s="360"/>
      <c r="L39" s="29"/>
      <c r="M39" s="29"/>
      <c r="N39" s="29"/>
      <c r="O39" s="248"/>
      <c r="P39" s="335"/>
    </row>
    <row r="40" spans="1:16" ht="19.399999999999999" customHeight="1" x14ac:dyDescent="0.25">
      <c r="A40" s="345"/>
      <c r="B40" s="684"/>
      <c r="C40" s="695" t="s">
        <v>343</v>
      </c>
      <c r="D40" s="155" t="s">
        <v>344</v>
      </c>
      <c r="E40" s="238" t="s">
        <v>345</v>
      </c>
      <c r="F40" s="238" t="s">
        <v>336</v>
      </c>
      <c r="G40" s="269">
        <f>IF(_xlfn.MAXIFS(Emissionsfaktoren!$B$26:$B$502,Emissionsfaktoren!$B$26:$B$502,"&lt;="&amp;'THG-Bilanz'!G$12,Emissionsfaktoren!$A$26:$A$502,'THG-Bilanz'!$E40,Emissionsfaktoren!$C$26:$C$502,'THG-Bilanz'!$F40)&gt;0,_xlfn.MAXIFS(Emissionsfaktoren!$B$26:$B$502,Emissionsfaktoren!$B$26:$B$502,"&lt;="&amp;'THG-Bilanz'!G$12,Emissionsfaktoren!$A$26:$A$502,'THG-Bilanz'!$E40,Emissionsfaktoren!$C$26:$C$502,'THG-Bilanz'!$F40),_xlfn.MINIFS(Emissionsfaktoren!$B$26:$B$502,Emissionsfaktoren!$A$26:$A$502,'THG-Bilanz'!$E40,Emissionsfaktoren!$C$26:$C$502,'THG-Bilanz'!$F40))</f>
        <v>0</v>
      </c>
      <c r="H40" s="383" t="str" cm="1">
        <f t="array" ref="H40">IF(G40=0,"",(IFERROR(VLOOKUP($E40&amp;G40&amp;$F40,CHOOSE({1,2},Emissionsfaktoren!$A$26:$A$502&amp;Emissionsfaktoren!$B$26:$B$502&amp;Emissionsfaktoren!$C$26:$C$502,Emissionsfaktoren!$E$26:$E$502),2,0),"")*Energie!F37))</f>
        <v/>
      </c>
      <c r="I40" s="406" t="str">
        <f t="shared" si="0"/>
        <v/>
      </c>
      <c r="K40" s="360"/>
      <c r="L40" s="29"/>
      <c r="M40" s="29"/>
      <c r="N40" s="29"/>
      <c r="O40" s="248"/>
      <c r="P40" s="335"/>
    </row>
    <row r="41" spans="1:16" ht="19.399999999999999" customHeight="1" x14ac:dyDescent="0.25">
      <c r="A41" s="345"/>
      <c r="B41" s="684"/>
      <c r="C41" s="696"/>
      <c r="D41" s="95" t="s">
        <v>346</v>
      </c>
      <c r="E41" s="95" t="s">
        <v>347</v>
      </c>
      <c r="F41" s="95" t="s">
        <v>336</v>
      </c>
      <c r="G41" s="266">
        <f>IF(_xlfn.MAXIFS(Emissionsfaktoren!$B$26:$B$502,Emissionsfaktoren!$B$26:$B$502,"&lt;="&amp;'THG-Bilanz'!G$12,Emissionsfaktoren!$A$26:$A$502,'THG-Bilanz'!$E41,Emissionsfaktoren!$C$26:$C$502,'THG-Bilanz'!$F41)&gt;0,_xlfn.MAXIFS(Emissionsfaktoren!$B$26:$B$502,Emissionsfaktoren!$B$26:$B$502,"&lt;="&amp;'THG-Bilanz'!G$12,Emissionsfaktoren!$A$26:$A$502,'THG-Bilanz'!$E41,Emissionsfaktoren!$C$26:$C$502,'THG-Bilanz'!$F41),_xlfn.MINIFS(Emissionsfaktoren!$B$26:$B$502,Emissionsfaktoren!$A$26:$A$502,'THG-Bilanz'!$E41,Emissionsfaktoren!$C$26:$C$502,'THG-Bilanz'!$F41))</f>
        <v>0</v>
      </c>
      <c r="H41" s="384" t="str" cm="1">
        <f t="array" ref="H41">IF(G41=0,"",(IFERROR(VLOOKUP($E41&amp;G41&amp;$F41,CHOOSE({1,2},Emissionsfaktoren!$A$26:$A$502&amp;Emissionsfaktoren!$B$26:$B$502&amp;Emissionsfaktoren!$C$26:$C$502,Emissionsfaktoren!$E$26:$E$502),2,0),"")*Energie!F38))</f>
        <v/>
      </c>
      <c r="I41" s="407" t="str">
        <f t="shared" si="0"/>
        <v/>
      </c>
      <c r="K41" s="360"/>
      <c r="L41" s="29"/>
      <c r="M41" s="29"/>
      <c r="N41" s="29"/>
      <c r="O41" s="248"/>
      <c r="P41" s="335"/>
    </row>
    <row r="42" spans="1:16" ht="19.399999999999999" customHeight="1" thickBot="1" x14ac:dyDescent="0.3">
      <c r="A42" s="345"/>
      <c r="B42" s="685"/>
      <c r="C42" s="697"/>
      <c r="D42" s="99" t="s">
        <v>348</v>
      </c>
      <c r="E42" s="164" t="s">
        <v>349</v>
      </c>
      <c r="F42" s="164" t="s">
        <v>336</v>
      </c>
      <c r="G42" s="270">
        <f>IF(_xlfn.MAXIFS(Emissionsfaktoren!$B$26:$B$502,Emissionsfaktoren!$B$26:$B$502,"&lt;="&amp;'THG-Bilanz'!G$12,Emissionsfaktoren!$A$26:$A$502,'THG-Bilanz'!$E42,Emissionsfaktoren!$C$26:$C$502,'THG-Bilanz'!$F42)&gt;0,_xlfn.MAXIFS(Emissionsfaktoren!$B$26:$B$502,Emissionsfaktoren!$B$26:$B$502,"&lt;="&amp;'THG-Bilanz'!G$12,Emissionsfaktoren!$A$26:$A$502,'THG-Bilanz'!$E42,Emissionsfaktoren!$C$26:$C$502,'THG-Bilanz'!$F42),_xlfn.MINIFS(Emissionsfaktoren!$B$26:$B$502,Emissionsfaktoren!$A$26:$A$502,'THG-Bilanz'!$E42,Emissionsfaktoren!$C$26:$C$502,'THG-Bilanz'!$F42))</f>
        <v>0</v>
      </c>
      <c r="H42" s="385" t="str" cm="1">
        <f t="array" ref="H42">IF(G42=0,"",(IFERROR(VLOOKUP($E42&amp;G42&amp;$F42,CHOOSE({1,2},Emissionsfaktoren!$A$26:$A$502&amp;Emissionsfaktoren!$B$26:$B$502&amp;Emissionsfaktoren!$C$26:$C$502,Emissionsfaktoren!$E$26:$E$502),2,0),"")*Energie!F39))</f>
        <v/>
      </c>
      <c r="I42" s="408" t="str">
        <f t="shared" si="0"/>
        <v/>
      </c>
      <c r="K42" s="360"/>
      <c r="L42" s="29"/>
      <c r="M42" s="29"/>
      <c r="N42" s="29"/>
      <c r="O42" s="248"/>
      <c r="P42" s="335"/>
    </row>
    <row r="43" spans="1:16" ht="19.399999999999999" customHeight="1" x14ac:dyDescent="0.25">
      <c r="A43" s="345"/>
      <c r="B43" s="698"/>
      <c r="C43" s="363" t="s">
        <v>32</v>
      </c>
      <c r="D43" s="155" t="s">
        <v>195</v>
      </c>
      <c r="E43" s="155" t="s">
        <v>195</v>
      </c>
      <c r="F43" s="155" t="s">
        <v>336</v>
      </c>
      <c r="G43" s="264">
        <f>IF(_xlfn.MAXIFS(Emissionsfaktoren!$B$26:$B$502,Emissionsfaktoren!$B$26:$B$502,"&lt;="&amp;'THG-Bilanz'!G$12,Emissionsfaktoren!$A$26:$A$502,'THG-Bilanz'!$E43,Emissionsfaktoren!$C$26:$C$502,'THG-Bilanz'!$F43)&gt;0,_xlfn.MAXIFS(Emissionsfaktoren!$B$26:$B$502,Emissionsfaktoren!$B$26:$B$502,"&lt;="&amp;'THG-Bilanz'!G$12,Emissionsfaktoren!$A$26:$A$502,'THG-Bilanz'!$E43,Emissionsfaktoren!$C$26:$C$502,'THG-Bilanz'!$F43),_xlfn.MINIFS(Emissionsfaktoren!$B$26:$B$502,Emissionsfaktoren!$A$26:$A$502,'THG-Bilanz'!$E43,Emissionsfaktoren!$C$26:$C$502,'THG-Bilanz'!$F43))</f>
        <v>0</v>
      </c>
      <c r="H43" s="383" t="str" cm="1">
        <f t="array" ref="H43">IF(G43=0,"",(IFERROR(VLOOKUP($E43&amp;G43&amp;$F43,CHOOSE({1,2},Emissionsfaktoren!$A$26:$A$502&amp;Emissionsfaktoren!$B$26:$B$502&amp;Emissionsfaktoren!$C$26:$C$502,Emissionsfaktoren!$E$26:$E$502),2,0),"")*Wasser!F13))</f>
        <v/>
      </c>
      <c r="I43" s="406" t="str">
        <f t="shared" si="0"/>
        <v/>
      </c>
      <c r="K43" s="360"/>
      <c r="L43" s="29"/>
      <c r="M43" s="29"/>
      <c r="N43" s="29"/>
      <c r="O43" s="248"/>
      <c r="P43" s="335"/>
    </row>
    <row r="44" spans="1:16" ht="15.5" thickBot="1" x14ac:dyDescent="0.3">
      <c r="B44" s="699"/>
      <c r="C44" s="364"/>
      <c r="D44" s="164" t="s">
        <v>196</v>
      </c>
      <c r="E44" s="78" t="s">
        <v>196</v>
      </c>
      <c r="F44" s="164" t="s">
        <v>336</v>
      </c>
      <c r="G44" s="270">
        <f>IF(_xlfn.MAXIFS(Emissionsfaktoren!$B$26:$B$502,Emissionsfaktoren!$B$26:$B$502,"&lt;="&amp;'THG-Bilanz'!G$12,Emissionsfaktoren!$A$26:$A$502,'THG-Bilanz'!$E44,Emissionsfaktoren!$C$26:$C$502,'THG-Bilanz'!$F44)&gt;0,_xlfn.MAXIFS(Emissionsfaktoren!$B$26:$B$502,Emissionsfaktoren!$B$26:$B$502,"&lt;="&amp;'THG-Bilanz'!G$12,Emissionsfaktoren!$A$26:$A$502,'THG-Bilanz'!$E44,Emissionsfaktoren!$C$26:$C$502,'THG-Bilanz'!$F44),_xlfn.MINIFS(Emissionsfaktoren!$B$26:$B$502,Emissionsfaktoren!$A$26:$A$502,'THG-Bilanz'!$E44,Emissionsfaktoren!$C$26:$C$502,'THG-Bilanz'!$F44))</f>
        <v>0</v>
      </c>
      <c r="H44" s="388" t="str" cm="1">
        <f t="array" ref="H44">IF(G44=0,"",(IFERROR(VLOOKUP($E44&amp;G44&amp;$F44,CHOOSE({1,2},Emissionsfaktoren!$A$26:$A$502&amp;Emissionsfaktoren!$B$26:$B$502&amp;Emissionsfaktoren!$C$26:$C$502,Emissionsfaktoren!$E$26:$E$502),2,0),"")*Wasser!F14))</f>
        <v/>
      </c>
      <c r="I44" s="408" t="str">
        <f t="shared" si="0"/>
        <v/>
      </c>
    </row>
    <row r="45" spans="1:16" ht="15" x14ac:dyDescent="0.25">
      <c r="B45" s="698"/>
      <c r="C45" s="678" t="s">
        <v>33</v>
      </c>
      <c r="D45" s="373" t="s">
        <v>206</v>
      </c>
      <c r="E45" s="373" t="s">
        <v>206</v>
      </c>
      <c r="F45" s="373" t="s">
        <v>336</v>
      </c>
      <c r="G45" s="374">
        <f>IF(_xlfn.MAXIFS(Emissionsfaktoren!$B$26:$B$502,Emissionsfaktoren!$B$26:$B$502,"&lt;="&amp;'THG-Bilanz'!G$12,Emissionsfaktoren!$A$26:$A$502,'THG-Bilanz'!$E45,Emissionsfaktoren!$C$26:$C$502,'THG-Bilanz'!$F45)&gt;0,_xlfn.MAXIFS(Emissionsfaktoren!$B$26:$B$502,Emissionsfaktoren!$B$26:$B$502,"&lt;="&amp;'THG-Bilanz'!G$12,Emissionsfaktoren!$A$26:$A$502,'THG-Bilanz'!$E45,Emissionsfaktoren!$C$26:$C$502,'THG-Bilanz'!$F45),_xlfn.MINIFS(Emissionsfaktoren!$B$26:$B$502,Emissionsfaktoren!$A$26:$A$502,'THG-Bilanz'!$E45,Emissionsfaktoren!$C$26:$C$502,'THG-Bilanz'!$F45))</f>
        <v>0</v>
      </c>
      <c r="H45" s="383" t="str" cm="1">
        <f t="array" ref="H45">IF(G45=0,"",(IFERROR(VLOOKUP($E45&amp;G45&amp;$F45,CHOOSE({1,2},Emissionsfaktoren!$A$26:$A$502&amp;Emissionsfaktoren!$B$26:$B$502&amp;Emissionsfaktoren!$C$26:$C$502,Emissionsfaktoren!$E$26:$E$502),2,0),"")*(Abfall!D33)))</f>
        <v/>
      </c>
      <c r="I45" s="406" t="str">
        <f t="shared" si="0"/>
        <v/>
      </c>
    </row>
    <row r="46" spans="1:16" ht="15" x14ac:dyDescent="0.25">
      <c r="B46" s="694"/>
      <c r="C46" s="679"/>
      <c r="D46" s="215" t="s">
        <v>350</v>
      </c>
      <c r="E46" s="215" t="s">
        <v>350</v>
      </c>
      <c r="F46" s="215" t="s">
        <v>336</v>
      </c>
      <c r="G46" s="268">
        <f>IF(_xlfn.MAXIFS(Emissionsfaktoren!$B$26:$B$502,Emissionsfaktoren!$B$26:$B$502,"&lt;="&amp;'THG-Bilanz'!G$12,Emissionsfaktoren!$A$26:$A$502,'THG-Bilanz'!$E46,Emissionsfaktoren!$C$26:$C$502,'THG-Bilanz'!$F46)&gt;0,_xlfn.MAXIFS(Emissionsfaktoren!$B$26:$B$502,Emissionsfaktoren!$B$26:$B$502,"&lt;="&amp;'THG-Bilanz'!G$12,Emissionsfaktoren!$A$26:$A$502,'THG-Bilanz'!$E46,Emissionsfaktoren!$C$26:$C$502,'THG-Bilanz'!$F46),_xlfn.MINIFS(Emissionsfaktoren!$B$26:$B$502,Emissionsfaktoren!$A$26:$A$502,'THG-Bilanz'!$E46,Emissionsfaktoren!$C$26:$C$502,'THG-Bilanz'!$F46))</f>
        <v>0</v>
      </c>
      <c r="H46" s="384" t="str" cm="1">
        <f t="array" ref="H46">IF(G46=0,"",(IFERROR(VLOOKUP($E46&amp;G46&amp;$F46,CHOOSE({1,2},Emissionsfaktoren!$A$26:$A$502&amp;Emissionsfaktoren!$B$26:$B$502&amp;Emissionsfaktoren!$C$26:$C$502,Emissionsfaktoren!$E$26:$E$502),2,0),"")*Abfall!D34))</f>
        <v/>
      </c>
      <c r="I46" s="407" t="str">
        <f t="shared" si="0"/>
        <v/>
      </c>
    </row>
    <row r="47" spans="1:16" ht="15.5" thickBot="1" x14ac:dyDescent="0.3">
      <c r="B47" s="699"/>
      <c r="C47" s="680"/>
      <c r="D47" s="375" t="s">
        <v>209</v>
      </c>
      <c r="E47" s="375" t="s">
        <v>209</v>
      </c>
      <c r="F47" s="99" t="s">
        <v>336</v>
      </c>
      <c r="G47" s="267">
        <f>IF(_xlfn.MAXIFS(Emissionsfaktoren!$B$26:$B$502,Emissionsfaktoren!$B$26:$B$502,"&lt;="&amp;'THG-Bilanz'!G$12,Emissionsfaktoren!$A$26:$A$502,'THG-Bilanz'!$E47,Emissionsfaktoren!$C$26:$C$502,'THG-Bilanz'!$F47)&gt;0,_xlfn.MAXIFS(Emissionsfaktoren!$B$26:$B$502,Emissionsfaktoren!$B$26:$B$502,"&lt;="&amp;'THG-Bilanz'!G$12,Emissionsfaktoren!$A$26:$A$502,'THG-Bilanz'!$E47,Emissionsfaktoren!$C$26:$C$502,'THG-Bilanz'!$F47),_xlfn.MINIFS(Emissionsfaktoren!$B$26:$B$502,Emissionsfaktoren!$A$26:$A$502,'THG-Bilanz'!$E47,Emissionsfaktoren!$C$26:$C$502,'THG-Bilanz'!$F47))</f>
        <v>0</v>
      </c>
      <c r="H47" s="385" t="str" cm="1">
        <f t="array" ref="H47">IF(G47=0,"",(IFERROR(VLOOKUP($E47&amp;G47&amp;$F47,CHOOSE({1,2},Emissionsfaktoren!$A$26:$A$502&amp;Emissionsfaktoren!$B$26:$B$502&amp;Emissionsfaktoren!$C$26:$C$502,Emissionsfaktoren!$E$26:$E$502),2,0),"")*Abfall!D35))</f>
        <v/>
      </c>
      <c r="I47" s="408" t="str">
        <f t="shared" si="0"/>
        <v/>
      </c>
    </row>
    <row r="48" spans="1:16" ht="19.399999999999999" customHeight="1" x14ac:dyDescent="0.25">
      <c r="A48" s="345"/>
      <c r="B48" s="686"/>
      <c r="C48" s="678" t="s">
        <v>302</v>
      </c>
      <c r="D48" s="237" t="s">
        <v>351</v>
      </c>
      <c r="E48" s="237" t="s">
        <v>351</v>
      </c>
      <c r="F48" s="237" t="s">
        <v>321</v>
      </c>
      <c r="G48" s="271">
        <f>IF(_xlfn.MAXIFS(Emissionsfaktoren!$B$26:$B$502,Emissionsfaktoren!$B$26:$B$502,"&lt;="&amp;'THG-Bilanz'!G$12,Emissionsfaktoren!$A$26:$A$502,'THG-Bilanz'!$E48,Emissionsfaktoren!$C$26:$C$502,'THG-Bilanz'!$F48)&gt;0,_xlfn.MAXIFS(Emissionsfaktoren!$B$26:$B$502,Emissionsfaktoren!$B$26:$B$502,"&lt;="&amp;'THG-Bilanz'!G$12,Emissionsfaktoren!$A$26:$A$502,'THG-Bilanz'!$E48,Emissionsfaktoren!$C$26:$C$502,'THG-Bilanz'!$F48),_xlfn.MINIFS(Emissionsfaktoren!$B$26:$B$502,Emissionsfaktoren!$A$26:$A$502,'THG-Bilanz'!$E48,Emissionsfaktoren!$C$26:$C$502,'THG-Bilanz'!$F48))</f>
        <v>0</v>
      </c>
      <c r="H48" s="383" t="str" cm="1">
        <f t="array" ref="H48">IF(G48=0,"",(IFERROR(VLOOKUP($E48&amp;G48&amp;$F48,CHOOSE({1,2},Emissionsfaktoren!$A$26:$A$502&amp;Emissionsfaktoren!$B$26:$B$502&amp;Emissionsfaktoren!$C$26:$C$502,Emissionsfaktoren!$E$26:$E$502),2,0),"")*Kältemittel!G31))</f>
        <v/>
      </c>
      <c r="I48" s="406" t="str">
        <f t="shared" si="0"/>
        <v/>
      </c>
      <c r="K48" s="360"/>
      <c r="L48" s="29"/>
      <c r="M48" s="29"/>
      <c r="N48" s="29"/>
      <c r="O48" s="248"/>
      <c r="P48" s="335"/>
    </row>
    <row r="49" spans="1:16" ht="19.399999999999999" customHeight="1" x14ac:dyDescent="0.25">
      <c r="A49" s="345"/>
      <c r="B49" s="687"/>
      <c r="C49" s="679"/>
      <c r="D49" s="307" t="s">
        <v>352</v>
      </c>
      <c r="E49" s="307" t="s">
        <v>352</v>
      </c>
      <c r="F49" s="307" t="s">
        <v>321</v>
      </c>
      <c r="G49" s="268">
        <f>IF(_xlfn.MAXIFS(Emissionsfaktoren!$B$26:$B$502,Emissionsfaktoren!$B$26:$B$502,"&lt;="&amp;'THG-Bilanz'!G$12,Emissionsfaktoren!$A$26:$A$502,'THG-Bilanz'!$E49,Emissionsfaktoren!$C$26:$C$502,'THG-Bilanz'!$F49)&gt;0,_xlfn.MAXIFS(Emissionsfaktoren!$B$26:$B$502,Emissionsfaktoren!$B$26:$B$502,"&lt;="&amp;'THG-Bilanz'!G$12,Emissionsfaktoren!$A$26:$A$502,'THG-Bilanz'!$E49,Emissionsfaktoren!$C$26:$C$502,'THG-Bilanz'!$F49),_xlfn.MINIFS(Emissionsfaktoren!$B$26:$B$502,Emissionsfaktoren!$A$26:$A$502,'THG-Bilanz'!$E49,Emissionsfaktoren!$C$26:$C$502,'THG-Bilanz'!$F49))</f>
        <v>0</v>
      </c>
      <c r="H49" s="384" t="str" cm="1">
        <f t="array" ref="H49">IF(G49=0,"",(IFERROR(VLOOKUP($E49&amp;G49&amp;$F49,CHOOSE({1,2},Emissionsfaktoren!$A$26:$A$502&amp;Emissionsfaktoren!$B$26:$B$502&amp;Emissionsfaktoren!$C$26:$C$502,Emissionsfaktoren!$E$26:$E$502),2,0),"")*Kältemittel!G36))</f>
        <v/>
      </c>
      <c r="I49" s="407" t="str">
        <f t="shared" si="0"/>
        <v/>
      </c>
      <c r="K49" s="360"/>
      <c r="L49" s="29"/>
      <c r="M49" s="29"/>
      <c r="N49" s="29"/>
      <c r="O49" s="248"/>
      <c r="P49" s="335"/>
    </row>
    <row r="50" spans="1:16" ht="19.399999999999999" customHeight="1" x14ac:dyDescent="0.25">
      <c r="A50" s="345"/>
      <c r="B50" s="687"/>
      <c r="C50" s="679"/>
      <c r="D50" s="307" t="s">
        <v>353</v>
      </c>
      <c r="E50" s="307" t="s">
        <v>353</v>
      </c>
      <c r="F50" s="307" t="s">
        <v>321</v>
      </c>
      <c r="G50" s="268">
        <f>IF(_xlfn.MAXIFS(Emissionsfaktoren!$B$26:$B$502,Emissionsfaktoren!$B$26:$B$502,"&lt;="&amp;'THG-Bilanz'!G$12,Emissionsfaktoren!$A$26:$A$502,'THG-Bilanz'!$E50,Emissionsfaktoren!$C$26:$C$502,'THG-Bilanz'!$F50)&gt;0,_xlfn.MAXIFS(Emissionsfaktoren!$B$26:$B$502,Emissionsfaktoren!$B$26:$B$502,"&lt;="&amp;'THG-Bilanz'!G$12,Emissionsfaktoren!$A$26:$A$502,'THG-Bilanz'!$E50,Emissionsfaktoren!$C$26:$C$502,'THG-Bilanz'!$F50),_xlfn.MINIFS(Emissionsfaktoren!$B$26:$B$502,Emissionsfaktoren!$A$26:$A$502,'THG-Bilanz'!$E50,Emissionsfaktoren!$C$26:$C$502,'THG-Bilanz'!$F50))</f>
        <v>0</v>
      </c>
      <c r="H50" s="384" t="str" cm="1">
        <f t="array" ref="H50">IF(G50=0,"",(IFERROR(VLOOKUP($E50&amp;G50&amp;$F50,CHOOSE({1,2},Emissionsfaktoren!$A$26:$A$502&amp;Emissionsfaktoren!$B$26:$B$502&amp;Emissionsfaktoren!$C$26:$C$502,Emissionsfaktoren!$E$26:$E$502),2,0),"")*Kältemittel!G37))</f>
        <v/>
      </c>
      <c r="I50" s="407" t="str">
        <f t="shared" ref="I50:I73" si="1">IF($H$118=0,"",H50/$H$118)</f>
        <v/>
      </c>
      <c r="K50" s="360"/>
      <c r="L50" s="29"/>
      <c r="M50" s="29"/>
      <c r="N50" s="29"/>
      <c r="O50" s="248"/>
      <c r="P50" s="335"/>
    </row>
    <row r="51" spans="1:16" ht="19.399999999999999" customHeight="1" x14ac:dyDescent="0.25">
      <c r="A51" s="345"/>
      <c r="B51" s="687"/>
      <c r="C51" s="679"/>
      <c r="D51" s="307" t="s">
        <v>354</v>
      </c>
      <c r="E51" s="307" t="s">
        <v>354</v>
      </c>
      <c r="F51" s="307" t="s">
        <v>321</v>
      </c>
      <c r="G51" s="268">
        <f>IF(_xlfn.MAXIFS(Emissionsfaktoren!$B$26:$B$502,Emissionsfaktoren!$B$26:$B$502,"&lt;="&amp;'THG-Bilanz'!G$12,Emissionsfaktoren!$A$26:$A$502,'THG-Bilanz'!$E51,Emissionsfaktoren!$C$26:$C$502,'THG-Bilanz'!$F51)&gt;0,_xlfn.MAXIFS(Emissionsfaktoren!$B$26:$B$502,Emissionsfaktoren!$B$26:$B$502,"&lt;="&amp;'THG-Bilanz'!G$12,Emissionsfaktoren!$A$26:$A$502,'THG-Bilanz'!$E51,Emissionsfaktoren!$C$26:$C$502,'THG-Bilanz'!$F51),_xlfn.MINIFS(Emissionsfaktoren!$B$26:$B$502,Emissionsfaktoren!$A$26:$A$502,'THG-Bilanz'!$E51,Emissionsfaktoren!$C$26:$C$502,'THG-Bilanz'!$F51))</f>
        <v>0</v>
      </c>
      <c r="H51" s="384" t="str" cm="1">
        <f t="array" ref="H51">IF(G51=0,"",(IFERROR(VLOOKUP($E51&amp;G51&amp;$F51,CHOOSE({1,2},Emissionsfaktoren!$A$26:$A$502&amp;Emissionsfaktoren!$B$26:$B$502&amp;Emissionsfaktoren!$C$26:$C$502,Emissionsfaktoren!$E$26:$E$502),2,0),"")*Kältemittel!G38))</f>
        <v/>
      </c>
      <c r="I51" s="407" t="str">
        <f t="shared" si="1"/>
        <v/>
      </c>
      <c r="K51" s="96"/>
      <c r="L51" s="361"/>
      <c r="M51" s="361"/>
      <c r="N51" s="361"/>
      <c r="O51" s="362"/>
      <c r="P51" s="335"/>
    </row>
    <row r="52" spans="1:16" ht="15" x14ac:dyDescent="0.25">
      <c r="A52" s="345"/>
      <c r="B52" s="687"/>
      <c r="C52" s="679"/>
      <c r="D52" s="307" t="s">
        <v>355</v>
      </c>
      <c r="E52" s="307" t="s">
        <v>355</v>
      </c>
      <c r="F52" s="307" t="s">
        <v>321</v>
      </c>
      <c r="G52" s="268">
        <f>IF(_xlfn.MAXIFS(Emissionsfaktoren!$B$26:$B$502,Emissionsfaktoren!$B$26:$B$502,"&lt;="&amp;'THG-Bilanz'!G$12,Emissionsfaktoren!$A$26:$A$502,'THG-Bilanz'!$E52,Emissionsfaktoren!$C$26:$C$502,'THG-Bilanz'!$F52)&gt;0,_xlfn.MAXIFS(Emissionsfaktoren!$B$26:$B$502,Emissionsfaktoren!$B$26:$B$502,"&lt;="&amp;'THG-Bilanz'!G$12,Emissionsfaktoren!$A$26:$A$502,'THG-Bilanz'!$E52,Emissionsfaktoren!$C$26:$C$502,'THG-Bilanz'!$F52),_xlfn.MINIFS(Emissionsfaktoren!$B$26:$B$502,Emissionsfaktoren!$A$26:$A$502,'THG-Bilanz'!$E52,Emissionsfaktoren!$C$26:$C$502,'THG-Bilanz'!$F52))</f>
        <v>0</v>
      </c>
      <c r="H52" s="384" t="str" cm="1">
        <f t="array" ref="H52">IF(G52=0,"",(IFERROR(VLOOKUP($E52&amp;G52&amp;$F52,CHOOSE({1,2},Emissionsfaktoren!$A$26:$A$502&amp;Emissionsfaktoren!$B$26:$B$502&amp;Emissionsfaktoren!$C$26:$C$502,Emissionsfaktoren!$E$26:$E$502),2,0),"")*Kältemittel!G39))</f>
        <v/>
      </c>
      <c r="I52" s="407" t="str">
        <f t="shared" si="1"/>
        <v/>
      </c>
    </row>
    <row r="53" spans="1:16" ht="15" x14ac:dyDescent="0.25">
      <c r="A53" s="345"/>
      <c r="B53" s="687"/>
      <c r="C53" s="679"/>
      <c r="D53" s="307" t="s">
        <v>356</v>
      </c>
      <c r="E53" s="307" t="s">
        <v>356</v>
      </c>
      <c r="F53" s="307" t="s">
        <v>321</v>
      </c>
      <c r="G53" s="268">
        <f>IF(_xlfn.MAXIFS(Emissionsfaktoren!$B$26:$B$502,Emissionsfaktoren!$B$26:$B$502,"&lt;="&amp;'THG-Bilanz'!G$12,Emissionsfaktoren!$A$26:$A$502,'THG-Bilanz'!$E53,Emissionsfaktoren!$C$26:$C$502,'THG-Bilanz'!$F53)&gt;0,_xlfn.MAXIFS(Emissionsfaktoren!$B$26:$B$502,Emissionsfaktoren!$B$26:$B$502,"&lt;="&amp;'THG-Bilanz'!G$12,Emissionsfaktoren!$A$26:$A$502,'THG-Bilanz'!$E53,Emissionsfaktoren!$C$26:$C$502,'THG-Bilanz'!$F53),_xlfn.MINIFS(Emissionsfaktoren!$B$26:$B$502,Emissionsfaktoren!$A$26:$A$502,'THG-Bilanz'!$E53,Emissionsfaktoren!$C$26:$C$502,'THG-Bilanz'!$F53))</f>
        <v>0</v>
      </c>
      <c r="H53" s="384" t="str" cm="1">
        <f t="array" ref="H53">IF(G53=0,"",(IFERROR(VLOOKUP($E53&amp;G53&amp;$F53,CHOOSE({1,2},Emissionsfaktoren!$A$26:$A$502&amp;Emissionsfaktoren!$B$26:$B$502&amp;Emissionsfaktoren!$C$26:$C$502,Emissionsfaktoren!$E$26:$E$502),2,0),"")*Kältemittel!G42))</f>
        <v/>
      </c>
      <c r="I53" s="407" t="str">
        <f t="shared" si="1"/>
        <v/>
      </c>
    </row>
    <row r="54" spans="1:16" ht="15" x14ac:dyDescent="0.25">
      <c r="A54" s="345"/>
      <c r="B54" s="687"/>
      <c r="C54" s="679"/>
      <c r="D54" s="307" t="s">
        <v>357</v>
      </c>
      <c r="E54" s="307" t="s">
        <v>357</v>
      </c>
      <c r="F54" s="307" t="s">
        <v>321</v>
      </c>
      <c r="G54" s="268">
        <f>IF(_xlfn.MAXIFS(Emissionsfaktoren!$B$26:$B$502,Emissionsfaktoren!$B$26:$B$502,"&lt;="&amp;'THG-Bilanz'!G$12,Emissionsfaktoren!$A$26:$A$502,'THG-Bilanz'!$E54,Emissionsfaktoren!$C$26:$C$502,'THG-Bilanz'!$F54)&gt;0,_xlfn.MAXIFS(Emissionsfaktoren!$B$26:$B$502,Emissionsfaktoren!$B$26:$B$502,"&lt;="&amp;'THG-Bilanz'!G$12,Emissionsfaktoren!$A$26:$A$502,'THG-Bilanz'!$E54,Emissionsfaktoren!$C$26:$C$502,'THG-Bilanz'!$F54),_xlfn.MINIFS(Emissionsfaktoren!$B$26:$B$502,Emissionsfaktoren!$A$26:$A$502,'THG-Bilanz'!$E54,Emissionsfaktoren!$C$26:$C$502,'THG-Bilanz'!$F54))</f>
        <v>0</v>
      </c>
      <c r="H54" s="384" t="str" cm="1">
        <f t="array" ref="H54">IF(G54=0,"",(IFERROR(VLOOKUP($E54&amp;G54&amp;$F54,CHOOSE({1,2},Emissionsfaktoren!$A$26:$A$502&amp;Emissionsfaktoren!$B$26:$B$502&amp;Emissionsfaktoren!$C$26:$C$502,Emissionsfaktoren!$E$26:$E$502),2,0),"")*Kältemittel!G43))</f>
        <v/>
      </c>
      <c r="I54" s="407" t="str">
        <f t="shared" si="1"/>
        <v/>
      </c>
    </row>
    <row r="55" spans="1:16" ht="15" x14ac:dyDescent="0.25">
      <c r="A55" s="345"/>
      <c r="B55" s="687"/>
      <c r="C55" s="679"/>
      <c r="D55" s="307" t="s">
        <v>358</v>
      </c>
      <c r="E55" s="307" t="s">
        <v>358</v>
      </c>
      <c r="F55" s="307" t="s">
        <v>321</v>
      </c>
      <c r="G55" s="268">
        <f>IF(_xlfn.MAXIFS(Emissionsfaktoren!$B$26:$B$502,Emissionsfaktoren!$B$26:$B$502,"&lt;="&amp;'THG-Bilanz'!G$12,Emissionsfaktoren!$A$26:$A$502,'THG-Bilanz'!$E55,Emissionsfaktoren!$C$26:$C$502,'THG-Bilanz'!$F55)&gt;0,_xlfn.MAXIFS(Emissionsfaktoren!$B$26:$B$502,Emissionsfaktoren!$B$26:$B$502,"&lt;="&amp;'THG-Bilanz'!G$12,Emissionsfaktoren!$A$26:$A$502,'THG-Bilanz'!$E55,Emissionsfaktoren!$C$26:$C$502,'THG-Bilanz'!$F55),_xlfn.MINIFS(Emissionsfaktoren!$B$26:$B$502,Emissionsfaktoren!$A$26:$A$502,'THG-Bilanz'!$E55,Emissionsfaktoren!$C$26:$C$502,'THG-Bilanz'!$F55))</f>
        <v>0</v>
      </c>
      <c r="H55" s="384" t="str" cm="1">
        <f t="array" ref="H55">IF(G55=0,"",(IFERROR(VLOOKUP($E55&amp;G55&amp;$F55,CHOOSE({1,2},Emissionsfaktoren!$A$26:$A$502&amp;Emissionsfaktoren!$B$26:$B$502&amp;Emissionsfaktoren!$C$26:$C$502,Emissionsfaktoren!$E$26:$E$502),2,0),"")*Kältemittel!G44))</f>
        <v/>
      </c>
      <c r="I55" s="407" t="str">
        <f t="shared" si="1"/>
        <v/>
      </c>
    </row>
    <row r="56" spans="1:16" ht="19.399999999999999" customHeight="1" thickBot="1" x14ac:dyDescent="0.3">
      <c r="A56" s="345"/>
      <c r="B56" s="688"/>
      <c r="C56" s="680"/>
      <c r="D56" s="227" t="s">
        <v>359</v>
      </c>
      <c r="E56" s="227" t="s">
        <v>359</v>
      </c>
      <c r="F56" s="227" t="s">
        <v>321</v>
      </c>
      <c r="G56" s="284">
        <f>IF(_xlfn.MAXIFS(Emissionsfaktoren!$B$26:$B$502,Emissionsfaktoren!$B$26:$B$502,"&lt;="&amp;'THG-Bilanz'!G$12,Emissionsfaktoren!$A$26:$A$502,'THG-Bilanz'!$E56,Emissionsfaktoren!$C$26:$C$502,'THG-Bilanz'!$F56)&gt;0,_xlfn.MAXIFS(Emissionsfaktoren!$B$26:$B$502,Emissionsfaktoren!$B$26:$B$502,"&lt;="&amp;'THG-Bilanz'!G$12,Emissionsfaktoren!$A$26:$A$502,'THG-Bilanz'!$E56,Emissionsfaktoren!$C$26:$C$502,'THG-Bilanz'!$F56),_xlfn.MINIFS(Emissionsfaktoren!$B$26:$B$502,Emissionsfaktoren!$A$26:$A$502,'THG-Bilanz'!$E56,Emissionsfaktoren!$C$26:$C$502,'THG-Bilanz'!$F56))</f>
        <v>0</v>
      </c>
      <c r="H56" s="385" t="str" cm="1">
        <f t="array" ref="H56">IF(G56=0,"",(IFERROR(VLOOKUP($E56&amp;G56&amp;$F56,CHOOSE({1,2},Emissionsfaktoren!$A$26:$A$502&amp;Emissionsfaktoren!$B$26:$B$502&amp;Emissionsfaktoren!$C$26:$C$502,Emissionsfaktoren!$E$26:$E$502),2,0),"")*Kältemittel!G45))</f>
        <v/>
      </c>
      <c r="I56" s="408" t="str">
        <f t="shared" si="1"/>
        <v/>
      </c>
    </row>
    <row r="57" spans="1:16" ht="19.399999999999999" customHeight="1" x14ac:dyDescent="0.3">
      <c r="A57" s="104"/>
      <c r="B57" s="700"/>
      <c r="C57" s="678" t="s">
        <v>35</v>
      </c>
      <c r="D57" s="155" t="s">
        <v>219</v>
      </c>
      <c r="E57" s="155" t="s">
        <v>219</v>
      </c>
      <c r="F57" s="155" t="s">
        <v>336</v>
      </c>
      <c r="G57" s="264">
        <f>IF(_xlfn.MAXIFS(Emissionsfaktoren!$B$26:$B$502,Emissionsfaktoren!$B$26:$B$502,"&lt;="&amp;'THG-Bilanz'!G$12,Emissionsfaktoren!$A$26:$A$502,'THG-Bilanz'!$E57,Emissionsfaktoren!$C$26:$C$502,'THG-Bilanz'!$F57)&gt;0,_xlfn.MAXIFS(Emissionsfaktoren!$B$26:$B$502,Emissionsfaktoren!$B$26:$B$502,"&lt;="&amp;'THG-Bilanz'!G$12,Emissionsfaktoren!$A$26:$A$502,'THG-Bilanz'!$E57,Emissionsfaktoren!$C$26:$C$502,'THG-Bilanz'!$F57),_xlfn.MINIFS(Emissionsfaktoren!$B$26:$B$502,Emissionsfaktoren!$A$26:$A$502,'THG-Bilanz'!$E57,Emissionsfaktoren!$C$26:$C$502,'THG-Bilanz'!$F57))</f>
        <v>0</v>
      </c>
      <c r="H57" s="383" t="str" cm="1">
        <f t="array" ref="H57">IF(G57=0,"",(IFERROR(VLOOKUP($E57&amp;G57&amp;$F57,CHOOSE({1,2},Emissionsfaktoren!$A$26:$A$502&amp;Emissionsfaktoren!$B$26:$B$502&amp;Emissionsfaktoren!$C$26:$C$502,Emissionsfaktoren!$E$26:$E$502),2,0),"")*(Dienstreisen!G22)))</f>
        <v/>
      </c>
      <c r="I57" s="406" t="str">
        <f t="shared" si="1"/>
        <v/>
      </c>
    </row>
    <row r="58" spans="1:16" ht="19.399999999999999" customHeight="1" x14ac:dyDescent="0.25">
      <c r="A58" s="689"/>
      <c r="B58" s="701"/>
      <c r="C58" s="679"/>
      <c r="D58" s="95" t="s">
        <v>221</v>
      </c>
      <c r="E58" s="216" t="s">
        <v>221</v>
      </c>
      <c r="F58" s="216" t="s">
        <v>336</v>
      </c>
      <c r="G58" s="265">
        <f>IF(_xlfn.MAXIFS(Emissionsfaktoren!$B$26:$B$502,Emissionsfaktoren!$B$26:$B$502,"&lt;="&amp;'THG-Bilanz'!G$12,Emissionsfaktoren!$A$26:$A$502,'THG-Bilanz'!$E58,Emissionsfaktoren!$C$26:$C$502,'THG-Bilanz'!$F58)&gt;0,_xlfn.MAXIFS(Emissionsfaktoren!$B$26:$B$502,Emissionsfaktoren!$B$26:$B$502,"&lt;="&amp;'THG-Bilanz'!G$12,Emissionsfaktoren!$A$26:$A$502,'THG-Bilanz'!$E58,Emissionsfaktoren!$C$26:$C$502,'THG-Bilanz'!$F58),_xlfn.MINIFS(Emissionsfaktoren!$B$26:$B$502,Emissionsfaktoren!$A$26:$A$502,'THG-Bilanz'!$E58,Emissionsfaktoren!$C$26:$C$502,'THG-Bilanz'!$F58))</f>
        <v>0</v>
      </c>
      <c r="H58" s="384" t="str" cm="1">
        <f t="array" ref="H58">IF(G58=0,"",(IFERROR(VLOOKUP($E58&amp;G58&amp;$F58,CHOOSE({1,2},Emissionsfaktoren!$A$26:$A$502&amp;Emissionsfaktoren!$B$26:$B$502&amp;Emissionsfaktoren!$C$26:$C$502,Emissionsfaktoren!$E$26:$E$502),2,0),"")*Dienstreisen!G23))</f>
        <v/>
      </c>
      <c r="I58" s="407" t="str">
        <f t="shared" si="1"/>
        <v/>
      </c>
    </row>
    <row r="59" spans="1:16" ht="19.399999999999999" customHeight="1" x14ac:dyDescent="0.25">
      <c r="A59" s="689"/>
      <c r="B59" s="701"/>
      <c r="C59" s="679"/>
      <c r="D59" s="95" t="s">
        <v>360</v>
      </c>
      <c r="E59" s="216" t="s">
        <v>360</v>
      </c>
      <c r="F59" s="216" t="s">
        <v>336</v>
      </c>
      <c r="G59" s="265">
        <f>IF(_xlfn.MAXIFS(Emissionsfaktoren!$B$26:$B$502,Emissionsfaktoren!$B$26:$B$502,"&lt;="&amp;'THG-Bilanz'!G$12,Emissionsfaktoren!$A$26:$A$502,'THG-Bilanz'!$E59,Emissionsfaktoren!$C$26:$C$502,'THG-Bilanz'!$F59)&gt;0,_xlfn.MAXIFS(Emissionsfaktoren!$B$26:$B$502,Emissionsfaktoren!$B$26:$B$502,"&lt;="&amp;'THG-Bilanz'!G$12,Emissionsfaktoren!$A$26:$A$502,'THG-Bilanz'!$E59,Emissionsfaktoren!$C$26:$C$502,'THG-Bilanz'!$F59),_xlfn.MINIFS(Emissionsfaktoren!$B$26:$B$502,Emissionsfaktoren!$A$26:$A$502,'THG-Bilanz'!$E59,Emissionsfaktoren!$C$26:$C$502,'THG-Bilanz'!$F59))</f>
        <v>0</v>
      </c>
      <c r="H59" s="384" t="str" cm="1">
        <f t="array" ref="H59">IF(G59=0,"",(IFERROR(VLOOKUP($E59&amp;G59&amp;$F59,CHOOSE({1,2},Emissionsfaktoren!$A$26:$A$502&amp;Emissionsfaktoren!$B$26:$B$502&amp;Emissionsfaktoren!$C$26:$C$502,Emissionsfaktoren!$E$26:$E$502),2,0),"")*Dienstreisen!G24))</f>
        <v/>
      </c>
      <c r="I59" s="407" t="str">
        <f t="shared" si="1"/>
        <v/>
      </c>
    </row>
    <row r="60" spans="1:16" ht="19.399999999999999" customHeight="1" x14ac:dyDescent="0.25">
      <c r="A60" s="689"/>
      <c r="B60" s="701"/>
      <c r="C60" s="679"/>
      <c r="D60" s="95" t="s">
        <v>223</v>
      </c>
      <c r="E60" s="216" t="s">
        <v>223</v>
      </c>
      <c r="F60" s="216" t="s">
        <v>336</v>
      </c>
      <c r="G60" s="265">
        <f>IF(_xlfn.MAXIFS(Emissionsfaktoren!$B$26:$B$502,Emissionsfaktoren!$B$26:$B$502,"&lt;="&amp;'THG-Bilanz'!G$12,Emissionsfaktoren!$A$26:$A$502,'THG-Bilanz'!$E60,Emissionsfaktoren!$C$26:$C$502,'THG-Bilanz'!$F60)&gt;0,_xlfn.MAXIFS(Emissionsfaktoren!$B$26:$B$502,Emissionsfaktoren!$B$26:$B$502,"&lt;="&amp;'THG-Bilanz'!G$12,Emissionsfaktoren!$A$26:$A$502,'THG-Bilanz'!$E60,Emissionsfaktoren!$C$26:$C$502,'THG-Bilanz'!$F60),_xlfn.MINIFS(Emissionsfaktoren!$B$26:$B$502,Emissionsfaktoren!$A$26:$A$502,'THG-Bilanz'!$E60,Emissionsfaktoren!$C$26:$C$502,'THG-Bilanz'!$F60))</f>
        <v>0</v>
      </c>
      <c r="H60" s="384" t="str" cm="1">
        <f t="array" ref="H60">IF(G60=0,"",(IFERROR(VLOOKUP($E60&amp;G60&amp;$F60,CHOOSE({1,2},Emissionsfaktoren!$A$26:$A$502&amp;Emissionsfaktoren!$B$26:$B$502&amp;Emissionsfaktoren!$C$26:$C$502,Emissionsfaktoren!$E$26:$E$502),2,0),"")*Dienstreisen!G25))</f>
        <v/>
      </c>
      <c r="I60" s="407" t="str">
        <f t="shared" si="1"/>
        <v/>
      </c>
    </row>
    <row r="61" spans="1:16" ht="19.399999999999999" customHeight="1" x14ac:dyDescent="0.3">
      <c r="A61" s="104"/>
      <c r="B61" s="701"/>
      <c r="C61" s="679"/>
      <c r="D61" s="95" t="s">
        <v>224</v>
      </c>
      <c r="E61" s="216" t="s">
        <v>224</v>
      </c>
      <c r="F61" s="216" t="s">
        <v>336</v>
      </c>
      <c r="G61" s="265">
        <f>IF(_xlfn.MAXIFS(Emissionsfaktoren!$B$26:$B$502,Emissionsfaktoren!$B$26:$B$502,"&lt;="&amp;'THG-Bilanz'!G$12,Emissionsfaktoren!$A$26:$A$502,'THG-Bilanz'!$E61,Emissionsfaktoren!$C$26:$C$502,'THG-Bilanz'!$F61)&gt;0,_xlfn.MAXIFS(Emissionsfaktoren!$B$26:$B$502,Emissionsfaktoren!$B$26:$B$502,"&lt;="&amp;'THG-Bilanz'!G$12,Emissionsfaktoren!$A$26:$A$502,'THG-Bilanz'!$E61,Emissionsfaktoren!$C$26:$C$502,'THG-Bilanz'!$F61),_xlfn.MINIFS(Emissionsfaktoren!$B$26:$B$502,Emissionsfaktoren!$A$26:$A$502,'THG-Bilanz'!$E61,Emissionsfaktoren!$C$26:$C$502,'THG-Bilanz'!$F61))</f>
        <v>0</v>
      </c>
      <c r="H61" s="384" t="str" cm="1">
        <f t="array" ref="H61">IF(G61=0,"",(IFERROR(VLOOKUP($E61&amp;G61&amp;$F61,CHOOSE({1,2},Emissionsfaktoren!$A$26:$A$502&amp;Emissionsfaktoren!$B$26:$B$502&amp;Emissionsfaktoren!$C$26:$C$502,Emissionsfaktoren!$E$26:$E$502),2,0),"")*Dienstreisen!G26))</f>
        <v/>
      </c>
      <c r="I61" s="407" t="str">
        <f t="shared" si="1"/>
        <v/>
      </c>
    </row>
    <row r="62" spans="1:16" ht="19.399999999999999" customHeight="1" x14ac:dyDescent="0.25">
      <c r="A62" s="345"/>
      <c r="B62" s="701"/>
      <c r="C62" s="679"/>
      <c r="D62" s="95" t="s">
        <v>225</v>
      </c>
      <c r="E62" s="216" t="s">
        <v>225</v>
      </c>
      <c r="F62" s="216" t="s">
        <v>336</v>
      </c>
      <c r="G62" s="265">
        <f>IF(_xlfn.MAXIFS(Emissionsfaktoren!$B$26:$B$502,Emissionsfaktoren!$B$26:$B$502,"&lt;="&amp;'THG-Bilanz'!G$12,Emissionsfaktoren!$A$26:$A$502,'THG-Bilanz'!$E62,Emissionsfaktoren!$C$26:$C$502,'THG-Bilanz'!$F62)&gt;0,_xlfn.MAXIFS(Emissionsfaktoren!$B$26:$B$502,Emissionsfaktoren!$B$26:$B$502,"&lt;="&amp;'THG-Bilanz'!G$12,Emissionsfaktoren!$A$26:$A$502,'THG-Bilanz'!$E62,Emissionsfaktoren!$C$26:$C$502,'THG-Bilanz'!$F62),_xlfn.MINIFS(Emissionsfaktoren!$B$26:$B$502,Emissionsfaktoren!$A$26:$A$502,'THG-Bilanz'!$E62,Emissionsfaktoren!$C$26:$C$502,'THG-Bilanz'!$F62))</f>
        <v>0</v>
      </c>
      <c r="H62" s="384" t="str" cm="1">
        <f t="array" ref="H62">IF(G62=0,"",(IFERROR(VLOOKUP($E62&amp;G62&amp;$F62,CHOOSE({1,2},Emissionsfaktoren!$A$26:$A$502&amp;Emissionsfaktoren!$B$26:$B$502&amp;Emissionsfaktoren!$C$26:$C$502,Emissionsfaktoren!$E$26:$E$502),2,0),"")*Dienstreisen!G27))</f>
        <v/>
      </c>
      <c r="I62" s="407" t="str">
        <f t="shared" si="1"/>
        <v/>
      </c>
    </row>
    <row r="63" spans="1:16" ht="19.399999999999999" customHeight="1" x14ac:dyDescent="0.25">
      <c r="A63" s="345"/>
      <c r="B63" s="701"/>
      <c r="C63" s="679"/>
      <c r="D63" s="95" t="s">
        <v>226</v>
      </c>
      <c r="E63" s="216" t="s">
        <v>226</v>
      </c>
      <c r="F63" s="216" t="s">
        <v>336</v>
      </c>
      <c r="G63" s="265">
        <f>IF(_xlfn.MAXIFS(Emissionsfaktoren!$B$26:$B$502,Emissionsfaktoren!$B$26:$B$502,"&lt;="&amp;'THG-Bilanz'!G$12,Emissionsfaktoren!$A$26:$A$502,'THG-Bilanz'!$E63,Emissionsfaktoren!$C$26:$C$502,'THG-Bilanz'!$F63)&gt;0,_xlfn.MAXIFS(Emissionsfaktoren!$B$26:$B$502,Emissionsfaktoren!$B$26:$B$502,"&lt;="&amp;'THG-Bilanz'!G$12,Emissionsfaktoren!$A$26:$A$502,'THG-Bilanz'!$E63,Emissionsfaktoren!$C$26:$C$502,'THG-Bilanz'!$F63),_xlfn.MINIFS(Emissionsfaktoren!$B$26:$B$502,Emissionsfaktoren!$A$26:$A$502,'THG-Bilanz'!$E63,Emissionsfaktoren!$C$26:$C$502,'THG-Bilanz'!$F63))</f>
        <v>0</v>
      </c>
      <c r="H63" s="384" t="str" cm="1">
        <f t="array" ref="H63">IF(G63=0,"",(IFERROR(VLOOKUP($E63&amp;G63&amp;$F63,CHOOSE({1,2},Emissionsfaktoren!$A$26:$A$502&amp;Emissionsfaktoren!$B$26:$B$502&amp;Emissionsfaktoren!$C$26:$C$502,Emissionsfaktoren!$E$26:$E$502),2,0),"")*Dienstreisen!G28))</f>
        <v/>
      </c>
      <c r="I63" s="407" t="str">
        <f t="shared" si="1"/>
        <v/>
      </c>
    </row>
    <row r="64" spans="1:16" ht="19.399999999999999" customHeight="1" x14ac:dyDescent="0.25">
      <c r="A64" s="345"/>
      <c r="B64" s="701"/>
      <c r="C64" s="679"/>
      <c r="D64" s="95" t="s">
        <v>227</v>
      </c>
      <c r="E64" s="216" t="s">
        <v>227</v>
      </c>
      <c r="F64" s="216" t="s">
        <v>336</v>
      </c>
      <c r="G64" s="265">
        <f>IF(_xlfn.MAXIFS(Emissionsfaktoren!$B$26:$B$502,Emissionsfaktoren!$B$26:$B$502,"&lt;="&amp;'THG-Bilanz'!G$12,Emissionsfaktoren!$A$26:$A$502,'THG-Bilanz'!$E64,Emissionsfaktoren!$C$26:$C$502,'THG-Bilanz'!$F64)&gt;0,_xlfn.MAXIFS(Emissionsfaktoren!$B$26:$B$502,Emissionsfaktoren!$B$26:$B$502,"&lt;="&amp;'THG-Bilanz'!G$12,Emissionsfaktoren!$A$26:$A$502,'THG-Bilanz'!$E64,Emissionsfaktoren!$C$26:$C$502,'THG-Bilanz'!$F64),_xlfn.MINIFS(Emissionsfaktoren!$B$26:$B$502,Emissionsfaktoren!$A$26:$A$502,'THG-Bilanz'!$E64,Emissionsfaktoren!$C$26:$C$502,'THG-Bilanz'!$F64))</f>
        <v>0</v>
      </c>
      <c r="H64" s="384" t="str" cm="1">
        <f t="array" ref="H64">IF(G64=0,"",(IFERROR(VLOOKUP($E64&amp;G64&amp;$F64,CHOOSE({1,2},Emissionsfaktoren!$A$26:$A$502&amp;Emissionsfaktoren!$B$26:$B$502&amp;Emissionsfaktoren!$C$26:$C$502,Emissionsfaktoren!$E$26:$E$502),2,0),"")*Dienstreisen!G29))</f>
        <v/>
      </c>
      <c r="I64" s="407" t="str">
        <f t="shared" si="1"/>
        <v/>
      </c>
    </row>
    <row r="65" spans="1:11" ht="19.399999999999999" customHeight="1" x14ac:dyDescent="0.25">
      <c r="A65" s="345"/>
      <c r="B65" s="701"/>
      <c r="C65" s="679"/>
      <c r="D65" s="95" t="s">
        <v>228</v>
      </c>
      <c r="E65" s="216" t="s">
        <v>228</v>
      </c>
      <c r="F65" s="216" t="s">
        <v>336</v>
      </c>
      <c r="G65" s="265">
        <f>IF(_xlfn.MAXIFS(Emissionsfaktoren!$B$26:$B$502,Emissionsfaktoren!$B$26:$B$502,"&lt;="&amp;'THG-Bilanz'!G$12,Emissionsfaktoren!$A$26:$A$502,'THG-Bilanz'!$E65,Emissionsfaktoren!$C$26:$C$502,'THG-Bilanz'!$F65)&gt;0,_xlfn.MAXIFS(Emissionsfaktoren!$B$26:$B$502,Emissionsfaktoren!$B$26:$B$502,"&lt;="&amp;'THG-Bilanz'!G$12,Emissionsfaktoren!$A$26:$A$502,'THG-Bilanz'!$E65,Emissionsfaktoren!$C$26:$C$502,'THG-Bilanz'!$F65),_xlfn.MINIFS(Emissionsfaktoren!$B$26:$B$502,Emissionsfaktoren!$A$26:$A$502,'THG-Bilanz'!$E65,Emissionsfaktoren!$C$26:$C$502,'THG-Bilanz'!$F65))</f>
        <v>0</v>
      </c>
      <c r="H65" s="384" t="str" cm="1">
        <f t="array" ref="H65">IF(G65=0,"",(IFERROR(VLOOKUP($E65&amp;G65&amp;$F65,CHOOSE({1,2},Emissionsfaktoren!$A$26:$A$502&amp;Emissionsfaktoren!$B$26:$B$502&amp;Emissionsfaktoren!$C$26:$C$502,Emissionsfaktoren!$E$26:$E$502),2,0),"")*Dienstreisen!G30))</f>
        <v/>
      </c>
      <c r="I65" s="407" t="str">
        <f t="shared" si="1"/>
        <v/>
      </c>
    </row>
    <row r="66" spans="1:11" ht="19.399999999999999" customHeight="1" x14ac:dyDescent="0.25">
      <c r="A66" s="345"/>
      <c r="B66" s="701"/>
      <c r="C66" s="679"/>
      <c r="D66" s="95" t="s">
        <v>361</v>
      </c>
      <c r="E66" s="216" t="s">
        <v>361</v>
      </c>
      <c r="F66" s="216" t="s">
        <v>336</v>
      </c>
      <c r="G66" s="265">
        <f>IF(_xlfn.MAXIFS(Emissionsfaktoren!$B$26:$B$502,Emissionsfaktoren!$B$26:$B$502,"&lt;="&amp;'THG-Bilanz'!G$12,Emissionsfaktoren!$A$26:$A$502,'THG-Bilanz'!$E66,Emissionsfaktoren!$C$26:$C$502,'THG-Bilanz'!$F66)&gt;0,_xlfn.MAXIFS(Emissionsfaktoren!$B$26:$B$502,Emissionsfaktoren!$B$26:$B$502,"&lt;="&amp;'THG-Bilanz'!G$12,Emissionsfaktoren!$A$26:$A$502,'THG-Bilanz'!$E66,Emissionsfaktoren!$C$26:$C$502,'THG-Bilanz'!$F66),_xlfn.MINIFS(Emissionsfaktoren!$B$26:$B$502,Emissionsfaktoren!$A$26:$A$502,'THG-Bilanz'!$E66,Emissionsfaktoren!$C$26:$C$502,'THG-Bilanz'!$F66))</f>
        <v>0</v>
      </c>
      <c r="H66" s="384" t="str" cm="1">
        <f t="array" ref="H66">IF(G66=0,"",(IFERROR(VLOOKUP($E66&amp;G66&amp;$F66,CHOOSE({1,2},Emissionsfaktoren!$A$26:$A$502&amp;Emissionsfaktoren!$B$26:$B$502&amp;Emissionsfaktoren!$C$26:$C$502,Emissionsfaktoren!$E$26:$E$502),2,0),"")*Dienstreisen!G31))</f>
        <v/>
      </c>
      <c r="I66" s="407" t="str">
        <f t="shared" si="1"/>
        <v/>
      </c>
    </row>
    <row r="67" spans="1:11" ht="37.75" customHeight="1" x14ac:dyDescent="0.25">
      <c r="A67" s="345"/>
      <c r="B67" s="701"/>
      <c r="C67" s="679"/>
      <c r="D67" s="95" t="s">
        <v>362</v>
      </c>
      <c r="E67" s="216" t="s">
        <v>362</v>
      </c>
      <c r="F67" s="216" t="s">
        <v>336</v>
      </c>
      <c r="G67" s="265">
        <f>IF(_xlfn.MAXIFS(Emissionsfaktoren!$B$26:$B$502,Emissionsfaktoren!$B$26:$B$502,"&lt;="&amp;'THG-Bilanz'!G$12,Emissionsfaktoren!$A$26:$A$502,'THG-Bilanz'!$E67,Emissionsfaktoren!$C$26:$C$502,'THG-Bilanz'!$F67)&gt;0,_xlfn.MAXIFS(Emissionsfaktoren!$B$26:$B$502,Emissionsfaktoren!$B$26:$B$502,"&lt;="&amp;'THG-Bilanz'!G$12,Emissionsfaktoren!$A$26:$A$502,'THG-Bilanz'!$E67,Emissionsfaktoren!$C$26:$C$502,'THG-Bilanz'!$F67),_xlfn.MINIFS(Emissionsfaktoren!$B$26:$B$502,Emissionsfaktoren!$A$26:$A$502,'THG-Bilanz'!$E67,Emissionsfaktoren!$C$26:$C$502,'THG-Bilanz'!$F67))</f>
        <v>0</v>
      </c>
      <c r="H67" s="384" t="str" cm="1">
        <f t="array" ref="H67">IF(G67=0,"",(IFERROR(VLOOKUP($E67&amp;G67&amp;$F67,CHOOSE({1,2},Emissionsfaktoren!$A$26:$A$502&amp;Emissionsfaktoren!$B$26:$B$502&amp;Emissionsfaktoren!$C$26:$C$502,Emissionsfaktoren!$E$26:$E$502),2,0),"")*Dienstreisen!G32))</f>
        <v/>
      </c>
      <c r="I67" s="407" t="str">
        <f t="shared" si="1"/>
        <v/>
      </c>
    </row>
    <row r="68" spans="1:11" ht="37.75" customHeight="1" x14ac:dyDescent="0.25">
      <c r="A68" s="345"/>
      <c r="B68" s="701"/>
      <c r="C68" s="679"/>
      <c r="D68" s="95" t="s">
        <v>363</v>
      </c>
      <c r="E68" s="216" t="s">
        <v>363</v>
      </c>
      <c r="F68" s="216" t="s">
        <v>336</v>
      </c>
      <c r="G68" s="265">
        <f>IF(_xlfn.MAXIFS(Emissionsfaktoren!$B$26:$B$502,Emissionsfaktoren!$B$26:$B$502,"&lt;="&amp;'THG-Bilanz'!G$12,Emissionsfaktoren!$A$26:$A$502,'THG-Bilanz'!$E68,Emissionsfaktoren!$C$26:$C$502,'THG-Bilanz'!$F68)&gt;0,_xlfn.MAXIFS(Emissionsfaktoren!$B$26:$B$502,Emissionsfaktoren!$B$26:$B$502,"&lt;="&amp;'THG-Bilanz'!G$12,Emissionsfaktoren!$A$26:$A$502,'THG-Bilanz'!$E68,Emissionsfaktoren!$C$26:$C$502,'THG-Bilanz'!$F68),_xlfn.MINIFS(Emissionsfaktoren!$B$26:$B$502,Emissionsfaktoren!$A$26:$A$502,'THG-Bilanz'!$E68,Emissionsfaktoren!$C$26:$C$502,'THG-Bilanz'!$F68))</f>
        <v>0</v>
      </c>
      <c r="H68" s="384" t="str" cm="1">
        <f t="array" ref="H68">IF(G68=0,"",(IFERROR(VLOOKUP($E68&amp;G68&amp;$F68,CHOOSE({1,2},Emissionsfaktoren!$A$26:$A$502&amp;Emissionsfaktoren!$B$26:$B$502&amp;Emissionsfaktoren!$C$26:$C$502,Emissionsfaktoren!$E$26:$E$502),2,0),"")*Dienstreisen!G33))</f>
        <v/>
      </c>
      <c r="I68" s="407" t="str">
        <f t="shared" si="1"/>
        <v/>
      </c>
    </row>
    <row r="69" spans="1:11" ht="19.399999999999999" customHeight="1" thickBot="1" x14ac:dyDescent="0.3">
      <c r="A69" s="345"/>
      <c r="B69" s="702"/>
      <c r="C69" s="680"/>
      <c r="D69" s="99" t="s">
        <v>232</v>
      </c>
      <c r="E69" s="164" t="s">
        <v>232</v>
      </c>
      <c r="F69" s="164" t="s">
        <v>336</v>
      </c>
      <c r="G69" s="270">
        <f>IF(_xlfn.MAXIFS(Emissionsfaktoren!$B$26:$B$502,Emissionsfaktoren!$B$26:$B$502,"&lt;="&amp;'THG-Bilanz'!G$12,Emissionsfaktoren!$A$26:$A$502,'THG-Bilanz'!$E69,Emissionsfaktoren!$C$26:$C$502,'THG-Bilanz'!$F69)&gt;0,_xlfn.MAXIFS(Emissionsfaktoren!$B$26:$B$502,Emissionsfaktoren!$B$26:$B$502,"&lt;="&amp;'THG-Bilanz'!G$12,Emissionsfaktoren!$A$26:$A$502,'THG-Bilanz'!$E69,Emissionsfaktoren!$C$26:$C$502,'THG-Bilanz'!$F69),_xlfn.MINIFS(Emissionsfaktoren!$B$26:$B$502,Emissionsfaktoren!$A$26:$A$502,'THG-Bilanz'!$E69,Emissionsfaktoren!$C$26:$C$502,'THG-Bilanz'!$F69))</f>
        <v>0</v>
      </c>
      <c r="H69" s="385" t="str" cm="1">
        <f t="array" ref="H69">IF(G69=0,"",(IFERROR(VLOOKUP($E69&amp;G69&amp;$F69,CHOOSE({1,2},Emissionsfaktoren!$A$26:$A$502&amp;Emissionsfaktoren!$B$26:$B$502&amp;Emissionsfaktoren!$C$26:$C$502,Emissionsfaktoren!$E$26:$E$502),2,0),"")*Dienstreisen!G34))</f>
        <v/>
      </c>
      <c r="I69" s="408" t="str">
        <f t="shared" si="1"/>
        <v/>
      </c>
    </row>
    <row r="70" spans="1:11" ht="19.399999999999999" customHeight="1" x14ac:dyDescent="0.25">
      <c r="A70" s="345"/>
      <c r="B70" s="686"/>
      <c r="C70" s="673" t="s">
        <v>36</v>
      </c>
      <c r="D70" s="155"/>
      <c r="E70" s="155"/>
      <c r="F70" s="155" t="s">
        <v>336</v>
      </c>
      <c r="G70" s="264">
        <f>IF(_xlfn.MAXIFS(Emissionsfaktoren!$B$26:$B$502,Emissionsfaktoren!$B$26:$B$502,"&lt;="&amp;'THG-Bilanz'!G$12,Emissionsfaktoren!$A$26:$A$502,'THG-Bilanz'!$E70,Emissionsfaktoren!$C$26:$C$502,'THG-Bilanz'!$F70)&gt;0,_xlfn.MAXIFS(Emissionsfaktoren!$B$26:$B$502,Emissionsfaktoren!$B$26:$B$502,"&lt;="&amp;'THG-Bilanz'!G$12,Emissionsfaktoren!$A$26:$A$502,'THG-Bilanz'!$E70,Emissionsfaktoren!$C$26:$C$502,'THG-Bilanz'!$F70),_xlfn.MINIFS(Emissionsfaktoren!$B$26:$B$502,Emissionsfaktoren!$A$26:$A$502,'THG-Bilanz'!$E70,Emissionsfaktoren!$C$26:$C$502,'THG-Bilanz'!$F70))</f>
        <v>0</v>
      </c>
      <c r="H70" s="383" t="str" cm="1">
        <f t="array" ref="H70">IF(G70=0,"",(IFERROR(VLOOKUP($E70&amp;G70&amp;$F70,CHOOSE({1,2},Emissionsfaktoren!$A$26:$A$502&amp;Emissionsfaktoren!$B$26:$B$502&amp;Emissionsfaktoren!$C$26:$C$502,Emissionsfaktoren!$E$26:$E$502),2,0),"")*('Bezogene Güter'!F17)))</f>
        <v/>
      </c>
      <c r="I70" s="406" t="str">
        <f t="shared" si="1"/>
        <v/>
      </c>
    </row>
    <row r="71" spans="1:11" ht="19.399999999999999" customHeight="1" x14ac:dyDescent="0.25">
      <c r="A71" s="345"/>
      <c r="B71" s="687"/>
      <c r="C71" s="674"/>
      <c r="D71" s="95"/>
      <c r="E71" s="95"/>
      <c r="F71" s="95" t="s">
        <v>336</v>
      </c>
      <c r="G71" s="266">
        <f>IF(_xlfn.MAXIFS(Emissionsfaktoren!$B$26:$B$502,Emissionsfaktoren!$B$26:$B$502,"&lt;="&amp;'THG-Bilanz'!G$12,Emissionsfaktoren!$A$26:$A$502,'THG-Bilanz'!$E71,Emissionsfaktoren!$C$26:$C$502,'THG-Bilanz'!$F71)&gt;0,_xlfn.MAXIFS(Emissionsfaktoren!$B$26:$B$502,Emissionsfaktoren!$B$26:$B$502,"&lt;="&amp;'THG-Bilanz'!G$12,Emissionsfaktoren!$A$26:$A$502,'THG-Bilanz'!$E71,Emissionsfaktoren!$C$26:$C$502,'THG-Bilanz'!$F71),_xlfn.MINIFS(Emissionsfaktoren!$B$26:$B$502,Emissionsfaktoren!$A$26:$A$502,'THG-Bilanz'!$E71,Emissionsfaktoren!$C$26:$C$502,'THG-Bilanz'!$F71))</f>
        <v>0</v>
      </c>
      <c r="H71" s="384" t="str" cm="1">
        <f t="array" ref="H71">IF(G71=0,"",(IFERROR(VLOOKUP($E71&amp;G71&amp;$F71,CHOOSE({1,2},Emissionsfaktoren!$A$26:$A$502&amp;Emissionsfaktoren!$B$26:$B$502&amp;Emissionsfaktoren!$C$26:$C$502,Emissionsfaktoren!$E$26:$E$502),2,0),"")*'Bezogene Güter'!F18))</f>
        <v/>
      </c>
      <c r="I71" s="407" t="str">
        <f t="shared" si="1"/>
        <v/>
      </c>
    </row>
    <row r="72" spans="1:11" ht="19.399999999999999" customHeight="1" x14ac:dyDescent="0.25">
      <c r="A72" s="345"/>
      <c r="B72" s="687"/>
      <c r="C72" s="674"/>
      <c r="D72" s="95"/>
      <c r="E72" s="95"/>
      <c r="F72" s="95" t="s">
        <v>336</v>
      </c>
      <c r="G72" s="266">
        <f>IF(_xlfn.MAXIFS(Emissionsfaktoren!$B$26:$B$502,Emissionsfaktoren!$B$26:$B$502,"&lt;="&amp;'THG-Bilanz'!G$12,Emissionsfaktoren!$A$26:$A$502,'THG-Bilanz'!$E72,Emissionsfaktoren!$C$26:$C$502,'THG-Bilanz'!$F72)&gt;0,_xlfn.MAXIFS(Emissionsfaktoren!$B$26:$B$502,Emissionsfaktoren!$B$26:$B$502,"&lt;="&amp;'THG-Bilanz'!G$12,Emissionsfaktoren!$A$26:$A$502,'THG-Bilanz'!$E72,Emissionsfaktoren!$C$26:$C$502,'THG-Bilanz'!$F72),_xlfn.MINIFS(Emissionsfaktoren!$B$26:$B$502,Emissionsfaktoren!$A$26:$A$502,'THG-Bilanz'!$E72,Emissionsfaktoren!$C$26:$C$502,'THG-Bilanz'!$F72))</f>
        <v>0</v>
      </c>
      <c r="H72" s="384" t="str" cm="1">
        <f t="array" ref="H72">IF(G72=0,"",(IFERROR(VLOOKUP($E72&amp;G72&amp;$F72,CHOOSE({1,2},Emissionsfaktoren!$A$26:$A$502&amp;Emissionsfaktoren!$B$26:$B$502&amp;Emissionsfaktoren!$C$26:$C$502,Emissionsfaktoren!$E$26:$E$502),2,0),"")*'Bezogene Güter'!F19))</f>
        <v/>
      </c>
      <c r="I72" s="407" t="str">
        <f t="shared" si="1"/>
        <v/>
      </c>
    </row>
    <row r="73" spans="1:11" ht="19.399999999999999" customHeight="1" thickBot="1" x14ac:dyDescent="0.3">
      <c r="A73" s="345"/>
      <c r="B73" s="688"/>
      <c r="C73" s="675"/>
      <c r="D73" s="99"/>
      <c r="E73" s="99"/>
      <c r="F73" s="99" t="s">
        <v>336</v>
      </c>
      <c r="G73" s="267">
        <f>IF(_xlfn.MAXIFS(Emissionsfaktoren!$B$26:$B$502,Emissionsfaktoren!$B$26:$B$502,"&lt;="&amp;'THG-Bilanz'!G$12,Emissionsfaktoren!$A$26:$A$502,'THG-Bilanz'!$E73,Emissionsfaktoren!$C$26:$C$502,'THG-Bilanz'!$F73)&gt;0,_xlfn.MAXIFS(Emissionsfaktoren!$B$26:$B$502,Emissionsfaktoren!$B$26:$B$502,"&lt;="&amp;'THG-Bilanz'!G$12,Emissionsfaktoren!$A$26:$A$502,'THG-Bilanz'!$E73,Emissionsfaktoren!$C$26:$C$502,'THG-Bilanz'!$F73),_xlfn.MINIFS(Emissionsfaktoren!$B$26:$B$502,Emissionsfaktoren!$A$26:$A$502,'THG-Bilanz'!$E73,Emissionsfaktoren!$C$26:$C$502,'THG-Bilanz'!$F73))</f>
        <v>0</v>
      </c>
      <c r="H73" s="385" t="str" cm="1">
        <f t="array" ref="H73">IF(G73=0,"",(IFERROR(VLOOKUP($E73&amp;G73&amp;$F73,CHOOSE({1,2},Emissionsfaktoren!$A$26:$A$502&amp;Emissionsfaktoren!$B$26:$B$502&amp;Emissionsfaktoren!$C$26:$C$502,Emissionsfaktoren!$E$26:$E$502),2,0),"")*'Bezogene Güter'!F20))</f>
        <v/>
      </c>
      <c r="I73" s="408" t="str">
        <f t="shared" si="1"/>
        <v/>
      </c>
    </row>
    <row r="74" spans="1:11" ht="19.399999999999999" customHeight="1" thickBot="1" x14ac:dyDescent="0.35">
      <c r="A74" s="345"/>
      <c r="B74" s="667" t="s">
        <v>120</v>
      </c>
      <c r="C74" s="668"/>
      <c r="D74" s="668"/>
      <c r="E74" s="668"/>
      <c r="F74" s="668"/>
      <c r="G74" s="668"/>
      <c r="H74" s="668"/>
      <c r="I74" s="669"/>
    </row>
    <row r="75" spans="1:11" ht="19.399999999999999" customHeight="1" x14ac:dyDescent="0.25">
      <c r="A75" s="345"/>
      <c r="B75" s="684" t="s">
        <v>364</v>
      </c>
      <c r="C75" s="676" t="s">
        <v>365</v>
      </c>
      <c r="D75" s="155" t="s">
        <v>239</v>
      </c>
      <c r="E75" s="155" t="s">
        <v>239</v>
      </c>
      <c r="F75" s="155" t="s">
        <v>336</v>
      </c>
      <c r="G75" s="264">
        <f>IF(_xlfn.MAXIFS(Emissionsfaktoren!$B$26:$B$502,Emissionsfaktoren!$B$26:$B$502,"&lt;="&amp;'THG-Bilanz'!G$12,Emissionsfaktoren!$A$26:$A$502,'THG-Bilanz'!$E75,Emissionsfaktoren!$C$26:$C$502,'THG-Bilanz'!$F75)&gt;0,_xlfn.MAXIFS(Emissionsfaktoren!$B$26:$B$502,Emissionsfaktoren!$B$26:$B$502,"&lt;="&amp;'THG-Bilanz'!G$12,Emissionsfaktoren!$A$26:$A$502,'THG-Bilanz'!$E75,Emissionsfaktoren!$C$26:$C$502,'THG-Bilanz'!$F75),_xlfn.MINIFS(Emissionsfaktoren!$B$26:$B$502,Emissionsfaktoren!$A$26:$A$502,'THG-Bilanz'!$E75,Emissionsfaktoren!$C$26:$C$502,'THG-Bilanz'!$F75))</f>
        <v>0</v>
      </c>
      <c r="H75" s="383" t="str" cm="1">
        <f t="array" ref="H75">IF(G75=0,"",(IFERROR(VLOOKUP($E75&amp;G75&amp;$F75,CHOOSE({1,2},Emissionsfaktoren!$A$26:$A$502&amp;Emissionsfaktoren!$B$26:$B$502&amp;Emissionsfaktoren!$C$26:$C$502,Emissionsfaktoren!$E$26:$E$502),2,0),"")*'Transport (Beschaffung)'!F17))</f>
        <v/>
      </c>
      <c r="I75" s="406" t="str">
        <f t="shared" ref="I75:I83" si="2">IF($H$118=0,"",H75/$H$118)</f>
        <v/>
      </c>
    </row>
    <row r="76" spans="1:11" ht="19.399999999999999" customHeight="1" x14ac:dyDescent="0.25">
      <c r="A76" s="345"/>
      <c r="B76" s="684"/>
      <c r="C76" s="671"/>
      <c r="D76" s="95" t="s">
        <v>241</v>
      </c>
      <c r="E76" s="216" t="s">
        <v>241</v>
      </c>
      <c r="F76" s="216" t="s">
        <v>336</v>
      </c>
      <c r="G76" s="265">
        <f>IF(_xlfn.MAXIFS(Emissionsfaktoren!$B$26:$B$502,Emissionsfaktoren!$B$26:$B$502,"&lt;="&amp;'THG-Bilanz'!G$12,Emissionsfaktoren!$A$26:$A$502,'THG-Bilanz'!$E76,Emissionsfaktoren!$C$26:$C$502,'THG-Bilanz'!$F76)&gt;0,_xlfn.MAXIFS(Emissionsfaktoren!$B$26:$B$502,Emissionsfaktoren!$B$26:$B$502,"&lt;="&amp;'THG-Bilanz'!G$12,Emissionsfaktoren!$A$26:$A$502,'THG-Bilanz'!$E76,Emissionsfaktoren!$C$26:$C$502,'THG-Bilanz'!$F76),_xlfn.MINIFS(Emissionsfaktoren!$B$26:$B$502,Emissionsfaktoren!$A$26:$A$502,'THG-Bilanz'!$E76,Emissionsfaktoren!$C$26:$C$502,'THG-Bilanz'!$F76))</f>
        <v>0</v>
      </c>
      <c r="H76" s="384" t="str" cm="1">
        <f t="array" ref="H76">IF(G76=0,"",(IFERROR(VLOOKUP($E76&amp;G76&amp;$F76,CHOOSE({1,2},Emissionsfaktoren!$A$26:$A$502&amp;Emissionsfaktoren!$B$26:$B$502&amp;Emissionsfaktoren!$C$26:$C$502,Emissionsfaktoren!$E$26:$E$502),2,0),"")*'Transport (Beschaffung)'!F18))</f>
        <v/>
      </c>
      <c r="I76" s="407" t="str">
        <f t="shared" si="2"/>
        <v/>
      </c>
    </row>
    <row r="77" spans="1:11" ht="19.399999999999999" customHeight="1" x14ac:dyDescent="0.25">
      <c r="A77" s="345"/>
      <c r="B77" s="684"/>
      <c r="C77" s="671"/>
      <c r="D77" s="95" t="s">
        <v>243</v>
      </c>
      <c r="E77" s="216" t="s">
        <v>243</v>
      </c>
      <c r="F77" s="216" t="s">
        <v>336</v>
      </c>
      <c r="G77" s="265">
        <f>IF(_xlfn.MAXIFS(Emissionsfaktoren!$B$26:$B$502,Emissionsfaktoren!$B$26:$B$502,"&lt;="&amp;'THG-Bilanz'!G$12,Emissionsfaktoren!$A$26:$A$502,'THG-Bilanz'!$E77,Emissionsfaktoren!$C$26:$C$502,'THG-Bilanz'!$F77)&gt;0,_xlfn.MAXIFS(Emissionsfaktoren!$B$26:$B$502,Emissionsfaktoren!$B$26:$B$502,"&lt;="&amp;'THG-Bilanz'!G$12,Emissionsfaktoren!$A$26:$A$502,'THG-Bilanz'!$E77,Emissionsfaktoren!$C$26:$C$502,'THG-Bilanz'!$F77),_xlfn.MINIFS(Emissionsfaktoren!$B$26:$B$502,Emissionsfaktoren!$A$26:$A$502,'THG-Bilanz'!$E77,Emissionsfaktoren!$C$26:$C$502,'THG-Bilanz'!$F77))</f>
        <v>0</v>
      </c>
      <c r="H77" s="384" t="str" cm="1">
        <f t="array" ref="H77">IF(G77=0,"",(IFERROR(VLOOKUP($E77&amp;G77&amp;$F77,CHOOSE({1,2},Emissionsfaktoren!$A$26:$A$502&amp;Emissionsfaktoren!$B$26:$B$502&amp;Emissionsfaktoren!$C$26:$C$502,Emissionsfaktoren!$E$26:$E$502),2,0),"")*'Transport (Beschaffung)'!F19))</f>
        <v/>
      </c>
      <c r="I77" s="407" t="str">
        <f t="shared" si="2"/>
        <v/>
      </c>
    </row>
    <row r="78" spans="1:11" ht="19.399999999999999" customHeight="1" x14ac:dyDescent="0.25">
      <c r="A78" s="345"/>
      <c r="B78" s="684"/>
      <c r="C78" s="671"/>
      <c r="D78" s="211" t="s">
        <v>242</v>
      </c>
      <c r="E78" s="95" t="s">
        <v>242</v>
      </c>
      <c r="F78" s="95" t="s">
        <v>336</v>
      </c>
      <c r="G78" s="266">
        <f>IF(_xlfn.MAXIFS(Emissionsfaktoren!$B$26:$B$502,Emissionsfaktoren!$B$26:$B$502,"&lt;="&amp;'THG-Bilanz'!G$12,Emissionsfaktoren!$A$26:$A$502,'THG-Bilanz'!$E78,Emissionsfaktoren!$C$26:$C$502,'THG-Bilanz'!$F78)&gt;0,_xlfn.MAXIFS(Emissionsfaktoren!$B$26:$B$502,Emissionsfaktoren!$B$26:$B$502,"&lt;="&amp;'THG-Bilanz'!G$12,Emissionsfaktoren!$A$26:$A$502,'THG-Bilanz'!$E78,Emissionsfaktoren!$C$26:$C$502,'THG-Bilanz'!$F78),_xlfn.MINIFS(Emissionsfaktoren!$B$26:$B$502,Emissionsfaktoren!$A$26:$A$502,'THG-Bilanz'!$E78,Emissionsfaktoren!$C$26:$C$502,'THG-Bilanz'!$F78))</f>
        <v>0</v>
      </c>
      <c r="H78" s="384" t="str" cm="1">
        <f t="array" ref="H78">IF(G78=0,"",(IFERROR(VLOOKUP($E78&amp;G78&amp;$F78,CHOOSE({1,2},Emissionsfaktoren!$A$26:$A$502&amp;Emissionsfaktoren!$B$26:$B$502&amp;Emissionsfaktoren!$C$26:$C$502,Emissionsfaktoren!$E$26:$E$502),2,0),"")*'Transport (Beschaffung)'!F20))</f>
        <v/>
      </c>
      <c r="I78" s="407" t="str">
        <f t="shared" si="2"/>
        <v/>
      </c>
    </row>
    <row r="79" spans="1:11" ht="19.399999999999999" customHeight="1" thickBot="1" x14ac:dyDescent="0.3">
      <c r="A79" s="345"/>
      <c r="B79" s="684"/>
      <c r="C79" s="677"/>
      <c r="D79" s="99" t="s">
        <v>244</v>
      </c>
      <c r="E79" s="164" t="s">
        <v>244</v>
      </c>
      <c r="F79" s="164" t="s">
        <v>336</v>
      </c>
      <c r="G79" s="270">
        <f>IF(_xlfn.MAXIFS(Emissionsfaktoren!$B$26:$B$502,Emissionsfaktoren!$B$26:$B$502,"&lt;="&amp;'THG-Bilanz'!G$12,Emissionsfaktoren!$A$26:$A$502,'THG-Bilanz'!$E79,Emissionsfaktoren!$C$26:$C$502,'THG-Bilanz'!$F79)&gt;0,_xlfn.MAXIFS(Emissionsfaktoren!$B$26:$B$502,Emissionsfaktoren!$B$26:$B$502,"&lt;="&amp;'THG-Bilanz'!G$12,Emissionsfaktoren!$A$26:$A$502,'THG-Bilanz'!$E79,Emissionsfaktoren!$C$26:$C$502,'THG-Bilanz'!$F79),_xlfn.MINIFS(Emissionsfaktoren!$B$26:$B$502,Emissionsfaktoren!$A$26:$A$502,'THG-Bilanz'!$E79,Emissionsfaktoren!$C$26:$C$502,'THG-Bilanz'!$F79))</f>
        <v>0</v>
      </c>
      <c r="H79" s="385" t="str" cm="1">
        <f t="array" ref="H79">IF(G79=0,"",(IFERROR(VLOOKUP($E79&amp;G79&amp;$F79,CHOOSE({1,2},Emissionsfaktoren!$A$26:$A$502&amp;Emissionsfaktoren!$B$26:$B$502&amp;Emissionsfaktoren!$C$26:$C$502,Emissionsfaktoren!$E$26:$E$502),2,0),"")*'Transport (Beschaffung)'!F21))</f>
        <v/>
      </c>
      <c r="I79" s="408" t="str">
        <f t="shared" si="2"/>
        <v/>
      </c>
      <c r="K79" s="159"/>
    </row>
    <row r="80" spans="1:11" ht="19.399999999999999" customHeight="1" x14ac:dyDescent="0.25">
      <c r="A80" s="345"/>
      <c r="B80" s="684"/>
      <c r="C80" s="670" t="s">
        <v>366</v>
      </c>
      <c r="D80" s="155" t="s">
        <v>247</v>
      </c>
      <c r="E80" s="155" t="s">
        <v>247</v>
      </c>
      <c r="F80" s="155" t="s">
        <v>336</v>
      </c>
      <c r="G80" s="269">
        <f>IF(_xlfn.MAXIFS(Emissionsfaktoren!$B$26:$B$502,Emissionsfaktoren!$B$26:$B$502,"&lt;="&amp;'THG-Bilanz'!G$12,Emissionsfaktoren!$A$26:$A$502,'THG-Bilanz'!$E80,Emissionsfaktoren!$C$26:$C$502,'THG-Bilanz'!$F80)&gt;0,_xlfn.MAXIFS(Emissionsfaktoren!$B$26:$B$502,Emissionsfaktoren!$B$26:$B$502,"&lt;="&amp;'THG-Bilanz'!G$12,Emissionsfaktoren!$A$26:$A$502,'THG-Bilanz'!$E80,Emissionsfaktoren!$C$26:$C$502,'THG-Bilanz'!$F80),_xlfn.MINIFS(Emissionsfaktoren!$B$26:$B$502,Emissionsfaktoren!$A$26:$A$502,'THG-Bilanz'!$E80,Emissionsfaktoren!$C$26:$C$502,'THG-Bilanz'!$F80))</f>
        <v>0</v>
      </c>
      <c r="H80" s="383" t="str" cm="1">
        <f t="array" ref="H80">IF(G80=0,"",(IFERROR(VLOOKUP($E80&amp;G80&amp;$F80,CHOOSE({1,2},Emissionsfaktoren!$A$26:$A$502&amp;Emissionsfaktoren!$B$26:$B$502&amp;Emissionsfaktoren!$C$26:$C$502,Emissionsfaktoren!$E$26:$E$502),2,0),"")*'Transport (Beschaffung)'!F26))</f>
        <v/>
      </c>
      <c r="I80" s="406" t="str">
        <f t="shared" si="2"/>
        <v/>
      </c>
      <c r="J80" s="73"/>
      <c r="K80" s="159"/>
    </row>
    <row r="81" spans="1:11" ht="15" x14ac:dyDescent="0.25">
      <c r="A81" s="345"/>
      <c r="B81" s="684"/>
      <c r="C81" s="671"/>
      <c r="D81" s="211" t="s">
        <v>249</v>
      </c>
      <c r="E81" s="211" t="s">
        <v>249</v>
      </c>
      <c r="F81" s="211" t="s">
        <v>336</v>
      </c>
      <c r="G81" s="266">
        <f>IF(_xlfn.MAXIFS(Emissionsfaktoren!$B$26:$B$502,Emissionsfaktoren!$B$26:$B$502,"&lt;="&amp;'THG-Bilanz'!G$12,Emissionsfaktoren!$A$26:$A$502,'THG-Bilanz'!$E81,Emissionsfaktoren!$C$26:$C$502,'THG-Bilanz'!$F81)&gt;0,_xlfn.MAXIFS(Emissionsfaktoren!$B$26:$B$502,Emissionsfaktoren!$B$26:$B$502,"&lt;="&amp;'THG-Bilanz'!G$12,Emissionsfaktoren!$A$26:$A$502,'THG-Bilanz'!$E81,Emissionsfaktoren!$C$26:$C$502,'THG-Bilanz'!$F81),_xlfn.MINIFS(Emissionsfaktoren!$B$26:$B$502,Emissionsfaktoren!$A$26:$A$502,'THG-Bilanz'!$E81,Emissionsfaktoren!$C$26:$C$502,'THG-Bilanz'!$F81))</f>
        <v>0</v>
      </c>
      <c r="H81" s="384" t="str" cm="1">
        <f t="array" ref="H81">IF(G81=0,"",(IFERROR(VLOOKUP($E81&amp;G81&amp;$F81,CHOOSE({1,2},Emissionsfaktoren!$A$26:$A$502&amp;Emissionsfaktoren!$B$26:$B$502&amp;Emissionsfaktoren!$C$26:$C$502,Emissionsfaktoren!$E$26:$E$502),2,0),"")*'Transport (Beschaffung)'!F27))</f>
        <v/>
      </c>
      <c r="I81" s="407" t="str">
        <f t="shared" si="2"/>
        <v/>
      </c>
      <c r="J81" s="73"/>
      <c r="K81" s="159"/>
    </row>
    <row r="82" spans="1:11" ht="15" x14ac:dyDescent="0.25">
      <c r="A82" s="345"/>
      <c r="B82" s="684"/>
      <c r="C82" s="671"/>
      <c r="D82" s="95" t="s">
        <v>250</v>
      </c>
      <c r="E82" s="95" t="s">
        <v>250</v>
      </c>
      <c r="F82" s="95" t="s">
        <v>336</v>
      </c>
      <c r="G82" s="266">
        <f>IF(_xlfn.MAXIFS(Emissionsfaktoren!$B$26:$B$502,Emissionsfaktoren!$B$26:$B$502,"&lt;="&amp;'THG-Bilanz'!G$12,Emissionsfaktoren!$A$26:$A$502,'THG-Bilanz'!$E82,Emissionsfaktoren!$C$26:$C$502,'THG-Bilanz'!$F82)&gt;0,_xlfn.MAXIFS(Emissionsfaktoren!$B$26:$B$502,Emissionsfaktoren!$B$26:$B$502,"&lt;="&amp;'THG-Bilanz'!G$12,Emissionsfaktoren!$A$26:$A$502,'THG-Bilanz'!$E82,Emissionsfaktoren!$C$26:$C$502,'THG-Bilanz'!$F82),_xlfn.MINIFS(Emissionsfaktoren!$B$26:$B$502,Emissionsfaktoren!$A$26:$A$502,'THG-Bilanz'!$E82,Emissionsfaktoren!$C$26:$C$502,'THG-Bilanz'!$F82))</f>
        <v>0</v>
      </c>
      <c r="H82" s="384" t="str" cm="1">
        <f t="array" ref="H82">IF(G82=0,"",(IFERROR(VLOOKUP($E82&amp;G82&amp;$F82,CHOOSE({1,2},Emissionsfaktoren!$A$26:$A$502&amp;Emissionsfaktoren!$B$26:$B$502&amp;Emissionsfaktoren!$C$26:$C$502,Emissionsfaktoren!$E$26:$E$502),2,0),"")*'Transport (Beschaffung)'!F28))</f>
        <v/>
      </c>
      <c r="I82" s="407" t="str">
        <f t="shared" si="2"/>
        <v/>
      </c>
      <c r="J82" s="73"/>
      <c r="K82" s="159"/>
    </row>
    <row r="83" spans="1:11" ht="19.399999999999999" customHeight="1" thickBot="1" x14ac:dyDescent="0.3">
      <c r="A83" s="345"/>
      <c r="B83" s="685"/>
      <c r="C83" s="672"/>
      <c r="D83" s="99" t="s">
        <v>251</v>
      </c>
      <c r="E83" s="99" t="s">
        <v>251</v>
      </c>
      <c r="F83" s="99" t="s">
        <v>336</v>
      </c>
      <c r="G83" s="267">
        <f>IF(_xlfn.MAXIFS(Emissionsfaktoren!$B$26:$B$502,Emissionsfaktoren!$B$26:$B$502,"&lt;="&amp;'THG-Bilanz'!G$12,Emissionsfaktoren!$A$26:$A$502,'THG-Bilanz'!$E83,Emissionsfaktoren!$C$26:$C$502,'THG-Bilanz'!$F83)&gt;0,_xlfn.MAXIFS(Emissionsfaktoren!$B$26:$B$502,Emissionsfaktoren!$B$26:$B$502,"&lt;="&amp;'THG-Bilanz'!G$12,Emissionsfaktoren!$A$26:$A$502,'THG-Bilanz'!$E83,Emissionsfaktoren!$C$26:$C$502,'THG-Bilanz'!$F83),_xlfn.MINIFS(Emissionsfaktoren!$B$26:$B$502,Emissionsfaktoren!$A$26:$A$502,'THG-Bilanz'!$E83,Emissionsfaktoren!$C$26:$C$502,'THG-Bilanz'!$F83))</f>
        <v>0</v>
      </c>
      <c r="H83" s="385" t="str" cm="1">
        <f t="array" ref="H83">IF(G83=0,"",(IFERROR(VLOOKUP($E83&amp;G83&amp;$F83,CHOOSE({1,2},Emissionsfaktoren!$A$26:$A$502&amp;Emissionsfaktoren!$B$26:$B$502&amp;Emissionsfaktoren!$C$26:$C$502,Emissionsfaktoren!$E$26:$E$502),2,0),"")*'Transport (Beschaffung)'!F29))</f>
        <v/>
      </c>
      <c r="I83" s="408" t="str">
        <f t="shared" si="2"/>
        <v/>
      </c>
      <c r="J83" s="73"/>
      <c r="K83" s="159"/>
    </row>
    <row r="84" spans="1:11" ht="16.75" customHeight="1" thickBot="1" x14ac:dyDescent="0.3">
      <c r="A84" s="345"/>
      <c r="B84" s="681" t="s">
        <v>367</v>
      </c>
      <c r="C84" s="682"/>
      <c r="D84" s="682"/>
      <c r="E84" s="682"/>
      <c r="F84" s="682"/>
      <c r="G84" s="682"/>
      <c r="H84" s="682"/>
      <c r="I84" s="683"/>
      <c r="K84" s="159"/>
    </row>
    <row r="85" spans="1:11" ht="15" x14ac:dyDescent="0.25">
      <c r="A85" s="345"/>
      <c r="B85" s="368"/>
      <c r="C85" s="678" t="s">
        <v>38</v>
      </c>
      <c r="D85" s="155" t="s">
        <v>263</v>
      </c>
      <c r="E85" s="155" t="s">
        <v>263</v>
      </c>
      <c r="F85" s="155" t="s">
        <v>336</v>
      </c>
      <c r="G85" s="264">
        <f>IF(_xlfn.MAXIFS(Emissionsfaktoren!$B$26:$B$502,Emissionsfaktoren!$B$26:$B$502,"&lt;="&amp;'THG-Bilanz'!G$12,Emissionsfaktoren!$A$26:$A$502,'THG-Bilanz'!$E85,Emissionsfaktoren!$C$26:$C$502,'THG-Bilanz'!$F85)&gt;0,_xlfn.MAXIFS(Emissionsfaktoren!$B$26:$B$502,Emissionsfaktoren!$B$26:$B$502,"&lt;="&amp;'THG-Bilanz'!G$12,Emissionsfaktoren!$A$26:$A$502,'THG-Bilanz'!$E85,Emissionsfaktoren!$C$26:$C$502,'THG-Bilanz'!$F85),_xlfn.MINIFS(Emissionsfaktoren!$B$26:$B$502,Emissionsfaktoren!$A$26:$A$502,'THG-Bilanz'!$E85,Emissionsfaktoren!$C$26:$C$502,'THG-Bilanz'!$F85))</f>
        <v>0</v>
      </c>
      <c r="H85" s="454" t="str" cm="1">
        <f t="array" ref="H85">IF(G85=0,"",(IFERROR(VLOOKUP($E85&amp;G85&amp;$F85,CHOOSE({1,2},Emissionsfaktoren!$A$26:$A$502&amp;Emissionsfaktoren!$B$26:$B$502&amp;Emissionsfaktoren!$C$26:$C$502,Emissionsfaktoren!$E$26:$E$502),2,0),"")*('Anreise Besucher_innen'!E28:F28)))</f>
        <v/>
      </c>
      <c r="I85" s="406" t="str">
        <f t="shared" ref="I85:I99" si="3">IF($H$118=0,"",H85/$H$118)</f>
        <v/>
      </c>
      <c r="K85" s="159"/>
    </row>
    <row r="86" spans="1:11" ht="22.4" customHeight="1" x14ac:dyDescent="0.25">
      <c r="A86" s="345"/>
      <c r="B86" s="369"/>
      <c r="C86" s="679"/>
      <c r="D86" s="95" t="s">
        <v>223</v>
      </c>
      <c r="E86" s="95" t="s">
        <v>223</v>
      </c>
      <c r="F86" s="95" t="s">
        <v>336</v>
      </c>
      <c r="G86" s="266">
        <f>IF(_xlfn.MAXIFS(Emissionsfaktoren!$B$26:$B$502,Emissionsfaktoren!$B$26:$B$502,"&lt;="&amp;'THG-Bilanz'!G$12,Emissionsfaktoren!$A$26:$A$502,'THG-Bilanz'!$E86,Emissionsfaktoren!$C$26:$C$502,'THG-Bilanz'!$F86)&gt;0,_xlfn.MAXIFS(Emissionsfaktoren!$B$26:$B$502,Emissionsfaktoren!$B$26:$B$502,"&lt;="&amp;'THG-Bilanz'!G$12,Emissionsfaktoren!$A$26:$A$502,'THG-Bilanz'!$E86,Emissionsfaktoren!$C$26:$C$502,'THG-Bilanz'!$F86),_xlfn.MINIFS(Emissionsfaktoren!$B$26:$B$502,Emissionsfaktoren!$A$26:$A$502,'THG-Bilanz'!$E86,Emissionsfaktoren!$C$26:$C$502,'THG-Bilanz'!$F86))</f>
        <v>0</v>
      </c>
      <c r="H86" s="387" t="str" cm="1">
        <f t="array" ref="H86">IF(G86=0,"",(IFERROR(VLOOKUP($E86&amp;G86&amp;$F86,CHOOSE({1,2},Emissionsfaktoren!$A$26:$A$502&amp;Emissionsfaktoren!$B$26:$B$502&amp;Emissionsfaktoren!$C$26:$C$502,Emissionsfaktoren!$E$26:$E$502),2,0),"")*('Anreise Besucher_innen'!E29:F29)))</f>
        <v/>
      </c>
      <c r="I86" s="407" t="str">
        <f t="shared" si="3"/>
        <v/>
      </c>
      <c r="K86" s="159"/>
    </row>
    <row r="87" spans="1:11" ht="19.399999999999999" customHeight="1" x14ac:dyDescent="0.25">
      <c r="A87" s="345"/>
      <c r="B87" s="369"/>
      <c r="C87" s="679"/>
      <c r="D87" s="95" t="s">
        <v>285</v>
      </c>
      <c r="E87" s="95" t="s">
        <v>285</v>
      </c>
      <c r="F87" s="95" t="s">
        <v>336</v>
      </c>
      <c r="G87" s="266">
        <f>IF(_xlfn.MAXIFS(Emissionsfaktoren!$B$26:$B$502,Emissionsfaktoren!$B$26:$B$502,"&lt;="&amp;'THG-Bilanz'!G$12,Emissionsfaktoren!$A$26:$A$502,'THG-Bilanz'!$E87,Emissionsfaktoren!$C$26:$C$502,'THG-Bilanz'!$F87)&gt;0,_xlfn.MAXIFS(Emissionsfaktoren!$B$26:$B$502,Emissionsfaktoren!$B$26:$B$502,"&lt;="&amp;'THG-Bilanz'!G$12,Emissionsfaktoren!$A$26:$A$502,'THG-Bilanz'!$E87,Emissionsfaktoren!$C$26:$C$502,'THG-Bilanz'!$F87),_xlfn.MINIFS(Emissionsfaktoren!$B$26:$B$502,Emissionsfaktoren!$A$26:$A$502,'THG-Bilanz'!$E87,Emissionsfaktoren!$C$26:$C$502,'THG-Bilanz'!$F87))</f>
        <v>0</v>
      </c>
      <c r="H87" s="387" t="str" cm="1">
        <f t="array" ref="H87">IF(G87=0,"",(IFERROR(VLOOKUP($E87&amp;G87&amp;$F87,CHOOSE({1,2},Emissionsfaktoren!$A$26:$A$502&amp;Emissionsfaktoren!$B$26:$B$502&amp;Emissionsfaktoren!$C$26:$C$502,Emissionsfaktoren!$E$26:$E$502),2,0),"")*('Anreise Besucher_innen'!E30:F30)))</f>
        <v/>
      </c>
      <c r="I87" s="407" t="str">
        <f t="shared" si="3"/>
        <v/>
      </c>
      <c r="K87" s="159"/>
    </row>
    <row r="88" spans="1:11" ht="19.399999999999999" customHeight="1" x14ac:dyDescent="0.25">
      <c r="A88" s="345"/>
      <c r="B88" s="369"/>
      <c r="C88" s="679"/>
      <c r="D88" s="95" t="s">
        <v>286</v>
      </c>
      <c r="E88" s="95" t="s">
        <v>286</v>
      </c>
      <c r="F88" s="95" t="s">
        <v>336</v>
      </c>
      <c r="G88" s="266">
        <f>IF(_xlfn.MAXIFS(Emissionsfaktoren!$B$26:$B$502,Emissionsfaktoren!$B$26:$B$502,"&lt;="&amp;'THG-Bilanz'!G$12,Emissionsfaktoren!$A$26:$A$502,'THG-Bilanz'!$E88,Emissionsfaktoren!$C$26:$C$502,'THG-Bilanz'!$F88)&gt;0,_xlfn.MAXIFS(Emissionsfaktoren!$B$26:$B$502,Emissionsfaktoren!$B$26:$B$502,"&lt;="&amp;'THG-Bilanz'!G$12,Emissionsfaktoren!$A$26:$A$502,'THG-Bilanz'!$E88,Emissionsfaktoren!$C$26:$C$502,'THG-Bilanz'!$F88),_xlfn.MINIFS(Emissionsfaktoren!$B$26:$B$502,Emissionsfaktoren!$A$26:$A$502,'THG-Bilanz'!$E88,Emissionsfaktoren!$C$26:$C$502,'THG-Bilanz'!$F88))</f>
        <v>0</v>
      </c>
      <c r="H88" s="387" t="str" cm="1">
        <f t="array" ref="H88">IF(G88=0,"",(IFERROR(VLOOKUP($E88&amp;G88&amp;$F88,CHOOSE({1,2},Emissionsfaktoren!$A$26:$A$502&amp;Emissionsfaktoren!$B$26:$B$502&amp;Emissionsfaktoren!$C$26:$C$502,Emissionsfaktoren!$E$26:$E$502),2,0),"")*('Anreise Besucher_innen'!E31:F31)))</f>
        <v/>
      </c>
      <c r="I88" s="407" t="str">
        <f t="shared" si="3"/>
        <v/>
      </c>
      <c r="K88" s="159"/>
    </row>
    <row r="89" spans="1:11" ht="19.399999999999999" customHeight="1" thickBot="1" x14ac:dyDescent="0.3">
      <c r="A89" s="345"/>
      <c r="B89" s="370"/>
      <c r="C89" s="680"/>
      <c r="D89" s="99" t="s">
        <v>287</v>
      </c>
      <c r="E89" s="99" t="s">
        <v>287</v>
      </c>
      <c r="F89" s="99" t="s">
        <v>336</v>
      </c>
      <c r="G89" s="267">
        <f>IF(_xlfn.MAXIFS(Emissionsfaktoren!$B$26:$B$502,Emissionsfaktoren!$B$26:$B$502,"&lt;="&amp;'THG-Bilanz'!G$12,Emissionsfaktoren!$A$26:$A$502,'THG-Bilanz'!$E89,Emissionsfaktoren!$C$26:$C$502,'THG-Bilanz'!$F89)&gt;0,_xlfn.MAXIFS(Emissionsfaktoren!$B$26:$B$502,Emissionsfaktoren!$B$26:$B$502,"&lt;="&amp;'THG-Bilanz'!G$12,Emissionsfaktoren!$A$26:$A$502,'THG-Bilanz'!$E89,Emissionsfaktoren!$C$26:$C$502,'THG-Bilanz'!$F89),_xlfn.MINIFS(Emissionsfaktoren!$B$26:$B$502,Emissionsfaktoren!$A$26:$A$502,'THG-Bilanz'!$E89,Emissionsfaktoren!$C$26:$C$502,'THG-Bilanz'!$F89))</f>
        <v>0</v>
      </c>
      <c r="H89" s="455" t="str" cm="1">
        <f t="array" ref="H89">IF(G89=0,"",(IFERROR(VLOOKUP($E89&amp;G89&amp;$F89,CHOOSE({1,2},Emissionsfaktoren!$A$26:$A$502&amp;Emissionsfaktoren!$B$26:$B$502&amp;Emissionsfaktoren!$C$26:$C$502,Emissionsfaktoren!$E$26:$E$502),2,0),"")*('Anreise Besucher_innen'!E32:F32)))</f>
        <v/>
      </c>
      <c r="I89" s="408" t="str">
        <f t="shared" si="3"/>
        <v/>
      </c>
      <c r="K89" s="159"/>
    </row>
    <row r="90" spans="1:11" ht="19.399999999999999" customHeight="1" x14ac:dyDescent="0.25">
      <c r="A90" s="345"/>
      <c r="B90" s="368"/>
      <c r="C90" s="678" t="s">
        <v>39</v>
      </c>
      <c r="D90" s="155" t="s">
        <v>260</v>
      </c>
      <c r="E90" s="155" t="s">
        <v>260</v>
      </c>
      <c r="F90" s="155" t="s">
        <v>336</v>
      </c>
      <c r="G90" s="264">
        <f>IF(_xlfn.MAXIFS(Emissionsfaktoren!$B$26:$B$502,Emissionsfaktoren!$B$26:$B$502,"&lt;="&amp;'THG-Bilanz'!G$12,Emissionsfaktoren!$A$26:$A$502,'THG-Bilanz'!$E90,Emissionsfaktoren!$C$26:$C$502,'THG-Bilanz'!$F90)&gt;0,_xlfn.MAXIFS(Emissionsfaktoren!$B$26:$B$502,Emissionsfaktoren!$B$26:$B$502,"&lt;="&amp;'THG-Bilanz'!G$12,Emissionsfaktoren!$A$26:$A$502,'THG-Bilanz'!$E90,Emissionsfaktoren!$C$26:$C$502,'THG-Bilanz'!$F90),_xlfn.MINIFS(Emissionsfaktoren!$B$26:$B$502,Emissionsfaktoren!$A$26:$A$502,'THG-Bilanz'!$E90,Emissionsfaktoren!$C$26:$C$502,'THG-Bilanz'!$F90))</f>
        <v>0</v>
      </c>
      <c r="H90" s="454" t="str" cm="1">
        <f t="array" ref="H90">IF(G90=0,"",(IFERROR(VLOOKUP($E90&amp;G90&amp;$F90,CHOOSE({1,2},Emissionsfaktoren!$A$26:$A$502&amp;Emissionsfaktoren!$B$26:$B$502&amp;Emissionsfaktoren!$C$26:$C$502,Emissionsfaktoren!$E$26:$E$502),2,0),"")*'Anreise Mitarbeitende'!E28:F28))</f>
        <v/>
      </c>
      <c r="I90" s="406" t="str">
        <f t="shared" si="3"/>
        <v/>
      </c>
      <c r="K90" s="159"/>
    </row>
    <row r="91" spans="1:11" ht="19.399999999999999" customHeight="1" x14ac:dyDescent="0.25">
      <c r="A91" s="345"/>
      <c r="B91" s="369"/>
      <c r="C91" s="679"/>
      <c r="D91" s="95" t="s">
        <v>261</v>
      </c>
      <c r="E91" s="95" t="s">
        <v>261</v>
      </c>
      <c r="F91" s="95" t="s">
        <v>336</v>
      </c>
      <c r="G91" s="266">
        <f>IF(_xlfn.MAXIFS(Emissionsfaktoren!$B$26:$B$502,Emissionsfaktoren!$B$26:$B$502,"&lt;="&amp;'THG-Bilanz'!G$12,Emissionsfaktoren!$A$26:$A$502,'THG-Bilanz'!$E91,Emissionsfaktoren!$C$26:$C$502,'THG-Bilanz'!$F91)&gt;0,_xlfn.MAXIFS(Emissionsfaktoren!$B$26:$B$502,Emissionsfaktoren!$B$26:$B$502,"&lt;="&amp;'THG-Bilanz'!G$12,Emissionsfaktoren!$A$26:$A$502,'THG-Bilanz'!$E91,Emissionsfaktoren!$C$26:$C$502,'THG-Bilanz'!$F91),_xlfn.MINIFS(Emissionsfaktoren!$B$26:$B$502,Emissionsfaktoren!$A$26:$A$502,'THG-Bilanz'!$E91,Emissionsfaktoren!$C$26:$C$502,'THG-Bilanz'!$F91))</f>
        <v>0</v>
      </c>
      <c r="H91" s="387" t="str" cm="1">
        <f t="array" ref="H91">IF(G91=0,"",(IFERROR(VLOOKUP($E91&amp;G91&amp;$F91,CHOOSE({1,2},Emissionsfaktoren!$A$26:$A$502&amp;Emissionsfaktoren!$B$26:$B$502&amp;Emissionsfaktoren!$C$26:$C$502,Emissionsfaktoren!$E$26:$E$502),2,0),"")*'Anreise Mitarbeitende'!E29:F29))</f>
        <v/>
      </c>
      <c r="I91" s="407" t="str">
        <f t="shared" si="3"/>
        <v/>
      </c>
      <c r="K91" s="159"/>
    </row>
    <row r="92" spans="1:11" ht="19.399999999999999" customHeight="1" x14ac:dyDescent="0.25">
      <c r="A92" s="345"/>
      <c r="B92" s="369"/>
      <c r="C92" s="679"/>
      <c r="D92" s="95" t="s">
        <v>223</v>
      </c>
      <c r="E92" s="95" t="s">
        <v>223</v>
      </c>
      <c r="F92" s="95" t="s">
        <v>336</v>
      </c>
      <c r="G92" s="266">
        <f>IF(_xlfn.MAXIFS(Emissionsfaktoren!$B$26:$B$502,Emissionsfaktoren!$B$26:$B$502,"&lt;="&amp;'THG-Bilanz'!G$12,Emissionsfaktoren!$A$26:$A$502,'THG-Bilanz'!$E92,Emissionsfaktoren!$C$26:$C$502,'THG-Bilanz'!$F92)&gt;0,_xlfn.MAXIFS(Emissionsfaktoren!$B$26:$B$502,Emissionsfaktoren!$B$26:$B$502,"&lt;="&amp;'THG-Bilanz'!G$12,Emissionsfaktoren!$A$26:$A$502,'THG-Bilanz'!$E92,Emissionsfaktoren!$C$26:$C$502,'THG-Bilanz'!$F92),_xlfn.MINIFS(Emissionsfaktoren!$B$26:$B$502,Emissionsfaktoren!$A$26:$A$502,'THG-Bilanz'!$E92,Emissionsfaktoren!$C$26:$C$502,'THG-Bilanz'!$F92))</f>
        <v>0</v>
      </c>
      <c r="H92" s="387" t="str" cm="1">
        <f t="array" ref="H92">IF(G92=0,"",(IFERROR(VLOOKUP($E92&amp;G92&amp;$F92,CHOOSE({1,2},Emissionsfaktoren!$A$26:$A$502&amp;Emissionsfaktoren!$B$26:$B$502&amp;Emissionsfaktoren!$C$26:$C$502,Emissionsfaktoren!$E$26:$E$502),2,0),"")*'Anreise Mitarbeitende'!E30:F30))</f>
        <v/>
      </c>
      <c r="I92" s="407" t="str">
        <f t="shared" si="3"/>
        <v/>
      </c>
      <c r="K92" s="159"/>
    </row>
    <row r="93" spans="1:11" ht="19.399999999999999" customHeight="1" x14ac:dyDescent="0.25">
      <c r="A93" s="345"/>
      <c r="B93" s="369"/>
      <c r="C93" s="679"/>
      <c r="D93" s="95" t="s">
        <v>262</v>
      </c>
      <c r="E93" s="95" t="s">
        <v>262</v>
      </c>
      <c r="F93" s="95" t="s">
        <v>336</v>
      </c>
      <c r="G93" s="266">
        <f>IF(_xlfn.MAXIFS(Emissionsfaktoren!$B$26:$B$502,Emissionsfaktoren!$B$26:$B$502,"&lt;="&amp;'THG-Bilanz'!G$12,Emissionsfaktoren!$A$26:$A$502,'THG-Bilanz'!$E93,Emissionsfaktoren!$C$26:$C$502,'THG-Bilanz'!$F93)&gt;0,_xlfn.MAXIFS(Emissionsfaktoren!$B$26:$B$502,Emissionsfaktoren!$B$26:$B$502,"&lt;="&amp;'THG-Bilanz'!G$12,Emissionsfaktoren!$A$26:$A$502,'THG-Bilanz'!$E93,Emissionsfaktoren!$C$26:$C$502,'THG-Bilanz'!$F93),_xlfn.MINIFS(Emissionsfaktoren!$B$26:$B$502,Emissionsfaktoren!$A$26:$A$502,'THG-Bilanz'!$E93,Emissionsfaktoren!$C$26:$C$502,'THG-Bilanz'!$F93))</f>
        <v>0</v>
      </c>
      <c r="H93" s="387" t="str" cm="1">
        <f t="array" ref="H93">IF(G93=0,"",(IFERROR(VLOOKUP($E93&amp;G93&amp;$F93,CHOOSE({1,2},Emissionsfaktoren!$A$26:$A$502&amp;Emissionsfaktoren!$B$26:$B$502&amp;Emissionsfaktoren!$C$26:$C$502,Emissionsfaktoren!$E$26:$E$502),2,0),"")*'Anreise Mitarbeitende'!E31:F31))</f>
        <v/>
      </c>
      <c r="I93" s="407" t="str">
        <f t="shared" si="3"/>
        <v/>
      </c>
      <c r="K93" s="159"/>
    </row>
    <row r="94" spans="1:11" ht="19.399999999999999" customHeight="1" thickBot="1" x14ac:dyDescent="0.3">
      <c r="A94" s="345"/>
      <c r="B94" s="370"/>
      <c r="C94" s="680"/>
      <c r="D94" s="99" t="s">
        <v>264</v>
      </c>
      <c r="E94" s="99" t="s">
        <v>264</v>
      </c>
      <c r="F94" s="99" t="s">
        <v>336</v>
      </c>
      <c r="G94" s="267">
        <f>IF(_xlfn.MAXIFS(Emissionsfaktoren!$B$26:$B$502,Emissionsfaktoren!$B$26:$B$502,"&lt;="&amp;'THG-Bilanz'!G$12,Emissionsfaktoren!$A$26:$A$502,'THG-Bilanz'!$E94,Emissionsfaktoren!$C$26:$C$502,'THG-Bilanz'!$F94)&gt;0,_xlfn.MAXIFS(Emissionsfaktoren!$B$26:$B$502,Emissionsfaktoren!$B$26:$B$502,"&lt;="&amp;'THG-Bilanz'!G$12,Emissionsfaktoren!$A$26:$A$502,'THG-Bilanz'!$E94,Emissionsfaktoren!$C$26:$C$502,'THG-Bilanz'!$F94),_xlfn.MINIFS(Emissionsfaktoren!$B$26:$B$502,Emissionsfaktoren!$A$26:$A$502,'THG-Bilanz'!$E94,Emissionsfaktoren!$C$26:$C$502,'THG-Bilanz'!$F94))</f>
        <v>0</v>
      </c>
      <c r="H94" s="455" t="str" cm="1">
        <f t="array" ref="H94">IF(G94=0,"",(IFERROR(VLOOKUP($E94&amp;G94&amp;$F94,CHOOSE({1,2},Emissionsfaktoren!$A$26:$A$502&amp;Emissionsfaktoren!$B$26:$B$502&amp;Emissionsfaktoren!$C$26:$C$502,Emissionsfaktoren!$E$26:$E$502),2,0),"")*'Anreise Mitarbeitende'!E32:F32))</f>
        <v/>
      </c>
      <c r="I94" s="407" t="str">
        <f t="shared" si="3"/>
        <v/>
      </c>
      <c r="K94" s="159"/>
    </row>
    <row r="95" spans="1:11" ht="19.399999999999999" customHeight="1" x14ac:dyDescent="0.25">
      <c r="A95" s="345"/>
      <c r="B95" s="368"/>
      <c r="C95" s="673" t="s">
        <v>368</v>
      </c>
      <c r="D95" s="155" t="s">
        <v>263</v>
      </c>
      <c r="E95" s="155" t="s">
        <v>263</v>
      </c>
      <c r="F95" s="155" t="s">
        <v>336</v>
      </c>
      <c r="G95" s="264">
        <f>IF(_xlfn.MAXIFS(Emissionsfaktoren!$B$26:$B$502,Emissionsfaktoren!$B$26:$B$502,"&lt;="&amp;'THG-Bilanz'!G$12,Emissionsfaktoren!$A$26:$A$502,'THG-Bilanz'!$E95,Emissionsfaktoren!$C$26:$C$502,'THG-Bilanz'!$F95)&gt;0,_xlfn.MAXIFS(Emissionsfaktoren!$B$26:$B$502,Emissionsfaktoren!$B$26:$B$502,"&lt;="&amp;'THG-Bilanz'!G$12,Emissionsfaktoren!$A$26:$A$502,'THG-Bilanz'!$E95,Emissionsfaktoren!$C$26:$C$502,'THG-Bilanz'!$F95),_xlfn.MINIFS(Emissionsfaktoren!$B$26:$B$502,Emissionsfaktoren!$A$26:$A$502,'THG-Bilanz'!$E95,Emissionsfaktoren!$C$26:$C$502,'THG-Bilanz'!$F95))</f>
        <v>0</v>
      </c>
      <c r="H95" s="383" t="str" cm="1">
        <f t="array" ref="H95">IF(G95=0,"",(IFERROR(VLOOKUP($E95&amp;G95&amp;$F95,CHOOSE({1,2},Emissionsfaktoren!$A$26:$A$502&amp;Emissionsfaktoren!$B$26:$B$502&amp;Emissionsfaktoren!$C$26:$C$502,Emissionsfaktoren!$E$26:$E$502),2,0),"")*'Anreise Künstler &amp; Produktion'!E26:F26))</f>
        <v/>
      </c>
      <c r="I95" s="406" t="str">
        <f t="shared" si="3"/>
        <v/>
      </c>
      <c r="K95" s="159"/>
    </row>
    <row r="96" spans="1:11" ht="19.399999999999999" customHeight="1" x14ac:dyDescent="0.25">
      <c r="A96" s="345"/>
      <c r="B96" s="369"/>
      <c r="C96" s="674"/>
      <c r="D96" s="95" t="s">
        <v>223</v>
      </c>
      <c r="E96" s="95" t="s">
        <v>223</v>
      </c>
      <c r="F96" s="95" t="s">
        <v>336</v>
      </c>
      <c r="G96" s="266">
        <f>IF(_xlfn.MAXIFS(Emissionsfaktoren!$B$26:$B$502,Emissionsfaktoren!$B$26:$B$502,"&lt;="&amp;'THG-Bilanz'!G$12,Emissionsfaktoren!$A$26:$A$502,'THG-Bilanz'!$E96,Emissionsfaktoren!$C$26:$C$502,'THG-Bilanz'!$F96)&gt;0,_xlfn.MAXIFS(Emissionsfaktoren!$B$26:$B$502,Emissionsfaktoren!$B$26:$B$502,"&lt;="&amp;'THG-Bilanz'!G$12,Emissionsfaktoren!$A$26:$A$502,'THG-Bilanz'!$E96,Emissionsfaktoren!$C$26:$C$502,'THG-Bilanz'!$F96),_xlfn.MINIFS(Emissionsfaktoren!$B$26:$B$502,Emissionsfaktoren!$A$26:$A$502,'THG-Bilanz'!$E96,Emissionsfaktoren!$C$26:$C$502,'THG-Bilanz'!$F96))</f>
        <v>0</v>
      </c>
      <c r="H96" s="384" t="str" cm="1">
        <f t="array" ref="H96">IF(G96=0,"",(IFERROR(VLOOKUP($E96&amp;G96&amp;$F96,CHOOSE({1,2},Emissionsfaktoren!$A$26:$A$502&amp;Emissionsfaktoren!$B$26:$B$502&amp;Emissionsfaktoren!$C$26:$C$502,Emissionsfaktoren!$E$26:$E$502),2,0),"")*'Anreise Künstler &amp; Produktion'!E27:F27))</f>
        <v/>
      </c>
      <c r="I96" s="407" t="str">
        <f t="shared" si="3"/>
        <v/>
      </c>
      <c r="K96" s="159"/>
    </row>
    <row r="97" spans="1:9" ht="19.399999999999999" customHeight="1" x14ac:dyDescent="0.25">
      <c r="A97" s="345"/>
      <c r="B97" s="369"/>
      <c r="C97" s="674"/>
      <c r="D97" s="95" t="s">
        <v>285</v>
      </c>
      <c r="E97" s="95" t="s">
        <v>285</v>
      </c>
      <c r="F97" s="95" t="s">
        <v>336</v>
      </c>
      <c r="G97" s="266">
        <f>IF(_xlfn.MAXIFS(Emissionsfaktoren!$B$26:$B$502,Emissionsfaktoren!$B$26:$B$502,"&lt;="&amp;'THG-Bilanz'!G$12,Emissionsfaktoren!$A$26:$A$502,'THG-Bilanz'!$E97,Emissionsfaktoren!$C$26:$C$502,'THG-Bilanz'!$F97)&gt;0,_xlfn.MAXIFS(Emissionsfaktoren!$B$26:$B$502,Emissionsfaktoren!$B$26:$B$502,"&lt;="&amp;'THG-Bilanz'!G$12,Emissionsfaktoren!$A$26:$A$502,'THG-Bilanz'!$E97,Emissionsfaktoren!$C$26:$C$502,'THG-Bilanz'!$F97),_xlfn.MINIFS(Emissionsfaktoren!$B$26:$B$502,Emissionsfaktoren!$A$26:$A$502,'THG-Bilanz'!$E97,Emissionsfaktoren!$C$26:$C$502,'THG-Bilanz'!$F97))</f>
        <v>0</v>
      </c>
      <c r="H97" s="384" t="str" cm="1">
        <f t="array" ref="H97">IF(G97=0,"",(IFERROR(VLOOKUP($E97&amp;G97&amp;$F97,CHOOSE({1,2},Emissionsfaktoren!$A$26:$A$502&amp;Emissionsfaktoren!$B$26:$B$502&amp;Emissionsfaktoren!$C$26:$C$502,Emissionsfaktoren!$E$26:$E$502),2,0),"")*'Anreise Künstler &amp; Produktion'!E28:F28))</f>
        <v/>
      </c>
      <c r="I97" s="407" t="str">
        <f t="shared" si="3"/>
        <v/>
      </c>
    </row>
    <row r="98" spans="1:9" ht="19.399999999999999" customHeight="1" x14ac:dyDescent="0.25">
      <c r="A98" s="345"/>
      <c r="B98" s="369"/>
      <c r="C98" s="674"/>
      <c r="D98" s="95" t="s">
        <v>286</v>
      </c>
      <c r="E98" s="95" t="s">
        <v>286</v>
      </c>
      <c r="F98" s="95" t="s">
        <v>336</v>
      </c>
      <c r="G98" s="266">
        <f>IF(_xlfn.MAXIFS(Emissionsfaktoren!$B$26:$B$502,Emissionsfaktoren!$B$26:$B$502,"&lt;="&amp;'THG-Bilanz'!G$12,Emissionsfaktoren!$A$26:$A$502,'THG-Bilanz'!$E98,Emissionsfaktoren!$C$26:$C$502,'THG-Bilanz'!$F98)&gt;0,_xlfn.MAXIFS(Emissionsfaktoren!$B$26:$B$502,Emissionsfaktoren!$B$26:$B$502,"&lt;="&amp;'THG-Bilanz'!G$12,Emissionsfaktoren!$A$26:$A$502,'THG-Bilanz'!$E98,Emissionsfaktoren!$C$26:$C$502,'THG-Bilanz'!$F98),_xlfn.MINIFS(Emissionsfaktoren!$B$26:$B$502,Emissionsfaktoren!$A$26:$A$502,'THG-Bilanz'!$E98,Emissionsfaktoren!$C$26:$C$502,'THG-Bilanz'!$F98))</f>
        <v>0</v>
      </c>
      <c r="H98" s="384" t="str" cm="1">
        <f t="array" ref="H98">IF(G98=0,"",(IFERROR(VLOOKUP($E98&amp;G98&amp;$F98,CHOOSE({1,2},Emissionsfaktoren!$A$26:$A$502&amp;Emissionsfaktoren!$B$26:$B$502&amp;Emissionsfaktoren!$C$26:$C$502,Emissionsfaktoren!$E$26:$E$502),2,0),"")*'Anreise Künstler &amp; Produktion'!E29:F29))</f>
        <v/>
      </c>
      <c r="I98" s="407" t="str">
        <f t="shared" si="3"/>
        <v/>
      </c>
    </row>
    <row r="99" spans="1:9" ht="19.399999999999999" customHeight="1" thickBot="1" x14ac:dyDescent="0.3">
      <c r="A99" s="345"/>
      <c r="B99" s="370"/>
      <c r="C99" s="675"/>
      <c r="D99" s="99" t="s">
        <v>287</v>
      </c>
      <c r="E99" s="99" t="s">
        <v>287</v>
      </c>
      <c r="F99" s="99" t="s">
        <v>336</v>
      </c>
      <c r="G99" s="267">
        <f>IF(_xlfn.MAXIFS(Emissionsfaktoren!$B$26:$B$502,Emissionsfaktoren!$B$26:$B$502,"&lt;="&amp;'THG-Bilanz'!G$12,Emissionsfaktoren!$A$26:$A$502,'THG-Bilanz'!$E99,Emissionsfaktoren!$C$26:$C$502,'THG-Bilanz'!$F99)&gt;0,_xlfn.MAXIFS(Emissionsfaktoren!$B$26:$B$502,Emissionsfaktoren!$B$26:$B$502,"&lt;="&amp;'THG-Bilanz'!G$12,Emissionsfaktoren!$A$26:$A$502,'THG-Bilanz'!$E99,Emissionsfaktoren!$C$26:$C$502,'THG-Bilanz'!$F99),_xlfn.MINIFS(Emissionsfaktoren!$B$26:$B$502,Emissionsfaktoren!$A$26:$A$502,'THG-Bilanz'!$E99,Emissionsfaktoren!$C$26:$C$502,'THG-Bilanz'!$F99))</f>
        <v>0</v>
      </c>
      <c r="H99" s="385" t="str" cm="1">
        <f t="array" ref="H99">IF(G99=0,"",(IFERROR(VLOOKUP($E99&amp;G99&amp;$F99,CHOOSE({1,2},Emissionsfaktoren!$A$26:$A$502&amp;Emissionsfaktoren!$B$26:$B$502&amp;Emissionsfaktoren!$C$26:$C$502,Emissionsfaktoren!$E$26:$E$502),2,0),"")*'Anreise Künstler &amp; Produktion'!E30:F30))</f>
        <v/>
      </c>
      <c r="I99" s="408" t="str">
        <f t="shared" si="3"/>
        <v/>
      </c>
    </row>
    <row r="100" spans="1:9" ht="19.399999999999999" customHeight="1" thickBot="1" x14ac:dyDescent="0.3">
      <c r="A100" s="345"/>
      <c r="B100" s="717" t="s">
        <v>122</v>
      </c>
      <c r="C100" s="718"/>
      <c r="D100" s="718"/>
      <c r="E100" s="718"/>
      <c r="F100" s="718"/>
      <c r="G100" s="718"/>
      <c r="H100" s="718"/>
      <c r="I100" s="719"/>
    </row>
    <row r="101" spans="1:9" ht="19.399999999999999" customHeight="1" x14ac:dyDescent="0.25">
      <c r="A101" s="345"/>
      <c r="B101" s="684"/>
      <c r="C101" s="678" t="s">
        <v>290</v>
      </c>
      <c r="D101" s="155" t="s">
        <v>239</v>
      </c>
      <c r="E101" s="155" t="s">
        <v>239</v>
      </c>
      <c r="F101" s="155" t="s">
        <v>336</v>
      </c>
      <c r="G101" s="264">
        <f>IF(_xlfn.MAXIFS(Emissionsfaktoren!$B$26:$B$502,Emissionsfaktoren!$B$26:$B$502,"&lt;="&amp;'THG-Bilanz'!G$12,Emissionsfaktoren!$A$26:$A$502,'THG-Bilanz'!$E101,Emissionsfaktoren!$C$26:$C$502,'THG-Bilanz'!$F101)&gt;0,_xlfn.MAXIFS(Emissionsfaktoren!$B$26:$B$502,Emissionsfaktoren!$B$26:$B$502,"&lt;="&amp;'THG-Bilanz'!G$12,Emissionsfaktoren!$A$26:$A$502,'THG-Bilanz'!$E101,Emissionsfaktoren!$C$26:$C$502,'THG-Bilanz'!$F101),_xlfn.MINIFS(Emissionsfaktoren!$B$26:$B$502,Emissionsfaktoren!$A$26:$A$502,'THG-Bilanz'!$E101,Emissionsfaktoren!$C$26:$C$502,'THG-Bilanz'!$F101))</f>
        <v>0</v>
      </c>
      <c r="H101" s="383" t="str" cm="1">
        <f t="array" ref="H101">IF(G101=0,"",(IFERROR(VLOOKUP($E101&amp;G101&amp;$F101,CHOOSE({1,2},Emissionsfaktoren!$A$26:$A$502&amp;Emissionsfaktoren!$B$26:$B$502&amp;Emissionsfaktoren!$C$26:$C$502,Emissionsfaktoren!$E$26:$E$502),2,0),"")*'Transport (nachgelagert)'!F17))</f>
        <v/>
      </c>
      <c r="I101" s="406" t="str">
        <f>IF($H$118=0,"",H101/$H$118)</f>
        <v/>
      </c>
    </row>
    <row r="102" spans="1:9" ht="19.399999999999999" customHeight="1" x14ac:dyDescent="0.25">
      <c r="A102" s="345"/>
      <c r="B102" s="684"/>
      <c r="C102" s="679"/>
      <c r="D102" s="95" t="s">
        <v>241</v>
      </c>
      <c r="E102" s="216" t="s">
        <v>241</v>
      </c>
      <c r="F102" s="216" t="s">
        <v>336</v>
      </c>
      <c r="G102" s="265">
        <f>IF(_xlfn.MAXIFS(Emissionsfaktoren!$B$26:$B$502,Emissionsfaktoren!$B$26:$B$502,"&lt;="&amp;'THG-Bilanz'!G$12,Emissionsfaktoren!$A$26:$A$502,'THG-Bilanz'!$E102,Emissionsfaktoren!$C$26:$C$502,'THG-Bilanz'!$F102)&gt;0,_xlfn.MAXIFS(Emissionsfaktoren!$B$26:$B$502,Emissionsfaktoren!$B$26:$B$502,"&lt;="&amp;'THG-Bilanz'!G$12,Emissionsfaktoren!$A$26:$A$502,'THG-Bilanz'!$E102,Emissionsfaktoren!$C$26:$C$502,'THG-Bilanz'!$F102),_xlfn.MINIFS(Emissionsfaktoren!$B$26:$B$502,Emissionsfaktoren!$A$26:$A$502,'THG-Bilanz'!$E102,Emissionsfaktoren!$C$26:$C$502,'THG-Bilanz'!$F102))</f>
        <v>0</v>
      </c>
      <c r="H102" s="389" t="str" cm="1">
        <f t="array" ref="H102">IF(G102=0,"",(IFERROR(VLOOKUP($E102&amp;G102&amp;$F102,CHOOSE({1,2},Emissionsfaktoren!$A$26:$A$502&amp;Emissionsfaktoren!$B$26:$B$502&amp;Emissionsfaktoren!$C$26:$C$502,Emissionsfaktoren!$E$26:$E$502),2,0),"")*'Transport (nachgelagert)'!F18))</f>
        <v/>
      </c>
      <c r="I102" s="407" t="str">
        <f>IF($H$118=0,"",H102/$H$118)</f>
        <v/>
      </c>
    </row>
    <row r="103" spans="1:9" ht="19.399999999999999" customHeight="1" x14ac:dyDescent="0.25">
      <c r="A103" s="345"/>
      <c r="B103" s="684"/>
      <c r="C103" s="679"/>
      <c r="D103" s="95" t="s">
        <v>243</v>
      </c>
      <c r="E103" s="216" t="s">
        <v>243</v>
      </c>
      <c r="F103" s="216" t="s">
        <v>336</v>
      </c>
      <c r="G103" s="265">
        <f>IF(_xlfn.MAXIFS(Emissionsfaktoren!$B$26:$B$502,Emissionsfaktoren!$B$26:$B$502,"&lt;="&amp;'THG-Bilanz'!G$12,Emissionsfaktoren!$A$26:$A$502,'THG-Bilanz'!$E103,Emissionsfaktoren!$C$26:$C$502,'THG-Bilanz'!$F103)&gt;0,_xlfn.MAXIFS(Emissionsfaktoren!$B$26:$B$502,Emissionsfaktoren!$B$26:$B$502,"&lt;="&amp;'THG-Bilanz'!G$12,Emissionsfaktoren!$A$26:$A$502,'THG-Bilanz'!$E103,Emissionsfaktoren!$C$26:$C$502,'THG-Bilanz'!$F103),_xlfn.MINIFS(Emissionsfaktoren!$B$26:$B$502,Emissionsfaktoren!$A$26:$A$502,'THG-Bilanz'!$E103,Emissionsfaktoren!$C$26:$C$502,'THG-Bilanz'!$F103))</f>
        <v>0</v>
      </c>
      <c r="H103" s="389" t="str" cm="1">
        <f t="array" ref="H103">IF(G103=0,"",(IFERROR(VLOOKUP($E103&amp;G103&amp;$F103,CHOOSE({1,2},Emissionsfaktoren!$A$26:$A$502&amp;Emissionsfaktoren!$B$26:$B$502&amp;Emissionsfaktoren!$C$26:$C$502,Emissionsfaktoren!$E$26:$E$502),2,0),"")*'Transport (nachgelagert)'!F19))</f>
        <v/>
      </c>
      <c r="I103" s="407" t="str">
        <f>IF($H$118=0,"",H103/$H$118)</f>
        <v/>
      </c>
    </row>
    <row r="104" spans="1:9" ht="19.399999999999999" customHeight="1" x14ac:dyDescent="0.25">
      <c r="A104" s="345"/>
      <c r="B104" s="684"/>
      <c r="C104" s="679"/>
      <c r="D104" s="211" t="s">
        <v>242</v>
      </c>
      <c r="E104" s="95" t="s">
        <v>242</v>
      </c>
      <c r="F104" s="95" t="s">
        <v>336</v>
      </c>
      <c r="G104" s="266">
        <f>IF(_xlfn.MAXIFS(Emissionsfaktoren!$B$26:$B$502,Emissionsfaktoren!$B$26:$B$502,"&lt;="&amp;'THG-Bilanz'!G$12,Emissionsfaktoren!$A$26:$A$502,'THG-Bilanz'!$E104,Emissionsfaktoren!$C$26:$C$502,'THG-Bilanz'!$F104)&gt;0,_xlfn.MAXIFS(Emissionsfaktoren!$B$26:$B$502,Emissionsfaktoren!$B$26:$B$502,"&lt;="&amp;'THG-Bilanz'!G$12,Emissionsfaktoren!$A$26:$A$502,'THG-Bilanz'!$E104,Emissionsfaktoren!$C$26:$C$502,'THG-Bilanz'!$F104),_xlfn.MINIFS(Emissionsfaktoren!$B$26:$B$502,Emissionsfaktoren!$A$26:$A$502,'THG-Bilanz'!$E104,Emissionsfaktoren!$C$26:$C$502,'THG-Bilanz'!$F104))</f>
        <v>0</v>
      </c>
      <c r="H104" s="389" t="str" cm="1">
        <f t="array" ref="H104">IF(G104=0,"",(IFERROR(VLOOKUP($E104&amp;G104&amp;$F104,CHOOSE({1,2},Emissionsfaktoren!$A$26:$A$502&amp;Emissionsfaktoren!$B$26:$B$502&amp;Emissionsfaktoren!$C$26:$C$502,Emissionsfaktoren!$E$26:$E$502),2,0),"")*'Transport (nachgelagert)'!F20))</f>
        <v/>
      </c>
      <c r="I104" s="407" t="str">
        <f>IF($H$118=0,"",H104/$H$118)</f>
        <v/>
      </c>
    </row>
    <row r="105" spans="1:9" ht="19.399999999999999" customHeight="1" thickBot="1" x14ac:dyDescent="0.3">
      <c r="A105" s="345"/>
      <c r="B105" s="685"/>
      <c r="C105" s="680"/>
      <c r="D105" s="99" t="s">
        <v>244</v>
      </c>
      <c r="E105" s="164" t="s">
        <v>244</v>
      </c>
      <c r="F105" s="164" t="s">
        <v>336</v>
      </c>
      <c r="G105" s="270">
        <f>IF(_xlfn.MAXIFS(Emissionsfaktoren!$B$26:$B$502,Emissionsfaktoren!$B$26:$B$502,"&lt;="&amp;'THG-Bilanz'!G$12,Emissionsfaktoren!$A$26:$A$502,'THG-Bilanz'!$E105,Emissionsfaktoren!$C$26:$C$502,'THG-Bilanz'!$F105)&gt;0,_xlfn.MAXIFS(Emissionsfaktoren!$B$26:$B$502,Emissionsfaktoren!$B$26:$B$502,"&lt;="&amp;'THG-Bilanz'!G$12,Emissionsfaktoren!$A$26:$A$502,'THG-Bilanz'!$E105,Emissionsfaktoren!$C$26:$C$502,'THG-Bilanz'!$F105),_xlfn.MINIFS(Emissionsfaktoren!$B$26:$B$502,Emissionsfaktoren!$A$26:$A$502,'THG-Bilanz'!$E105,Emissionsfaktoren!$C$26:$C$502,'THG-Bilanz'!$F105))</f>
        <v>0</v>
      </c>
      <c r="H105" s="388" t="str" cm="1">
        <f t="array" ref="H105">IF(G105=0,"",(IFERROR(VLOOKUP($E105&amp;G105&amp;$F105,CHOOSE({1,2},Emissionsfaktoren!$A$26:$A$502&amp;Emissionsfaktoren!$B$26:$B$502&amp;Emissionsfaktoren!$C$26:$C$502,Emissionsfaktoren!$E$26:$E$502),2,0),"")*'Transport (nachgelagert)'!F21))</f>
        <v/>
      </c>
      <c r="I105" s="408" t="str">
        <f>IF($H$118=0,"",H105/$H$118)</f>
        <v/>
      </c>
    </row>
    <row r="106" spans="1:9" ht="19.399999999999999" customHeight="1" thickBot="1" x14ac:dyDescent="0.3">
      <c r="A106" s="345"/>
      <c r="B106" s="345"/>
      <c r="I106" s="410"/>
    </row>
    <row r="107" spans="1:9" ht="19.399999999999999" customHeight="1" x14ac:dyDescent="0.25">
      <c r="A107" s="345"/>
      <c r="B107" s="720" t="s">
        <v>369</v>
      </c>
      <c r="C107" s="721"/>
      <c r="D107" s="721"/>
      <c r="E107" s="721"/>
      <c r="F107" s="721"/>
      <c r="G107" s="722"/>
      <c r="H107" s="390">
        <f>SUM(H14:H42)</f>
        <v>0</v>
      </c>
      <c r="I107" s="406" t="s">
        <v>370</v>
      </c>
    </row>
    <row r="108" spans="1:9" ht="19.399999999999999" customHeight="1" x14ac:dyDescent="0.25">
      <c r="A108" s="345"/>
      <c r="B108" s="728" t="s">
        <v>371</v>
      </c>
      <c r="C108" s="729"/>
      <c r="D108" s="729"/>
      <c r="E108" s="729"/>
      <c r="F108" s="729"/>
      <c r="G108" s="730"/>
      <c r="H108" s="391">
        <f>SUM(H43:H44)</f>
        <v>0</v>
      </c>
      <c r="I108" s="407" t="s">
        <v>370</v>
      </c>
    </row>
    <row r="109" spans="1:9" ht="19.399999999999999" customHeight="1" x14ac:dyDescent="0.25">
      <c r="A109" s="345"/>
      <c r="B109" s="728" t="s">
        <v>372</v>
      </c>
      <c r="C109" s="729"/>
      <c r="D109" s="729"/>
      <c r="E109" s="729"/>
      <c r="F109" s="729"/>
      <c r="G109" s="730"/>
      <c r="H109" s="391">
        <f>SUM(H45:H47)</f>
        <v>0</v>
      </c>
      <c r="I109" s="407" t="s">
        <v>370</v>
      </c>
    </row>
    <row r="110" spans="1:9" ht="19.399999999999999" customHeight="1" x14ac:dyDescent="0.25">
      <c r="A110" s="345"/>
      <c r="B110" s="728" t="s">
        <v>373</v>
      </c>
      <c r="C110" s="729"/>
      <c r="D110" s="729"/>
      <c r="E110" s="729"/>
      <c r="F110" s="729"/>
      <c r="G110" s="730"/>
      <c r="H110" s="392">
        <f>SUM(H48:H56)</f>
        <v>0</v>
      </c>
      <c r="I110" s="407" t="s">
        <v>370</v>
      </c>
    </row>
    <row r="111" spans="1:9" ht="19.399999999999999" customHeight="1" x14ac:dyDescent="0.25">
      <c r="A111" s="345"/>
      <c r="B111" s="728" t="s">
        <v>374</v>
      </c>
      <c r="C111" s="729"/>
      <c r="D111" s="729"/>
      <c r="E111" s="729"/>
      <c r="F111" s="729"/>
      <c r="G111" s="730"/>
      <c r="H111" s="392">
        <f>SUM(H57:H69)</f>
        <v>0</v>
      </c>
      <c r="I111" s="407" t="s">
        <v>370</v>
      </c>
    </row>
    <row r="112" spans="1:9" ht="19.399999999999999" customHeight="1" x14ac:dyDescent="0.25">
      <c r="A112" s="345"/>
      <c r="B112" s="728" t="s">
        <v>375</v>
      </c>
      <c r="C112" s="729"/>
      <c r="D112" s="729"/>
      <c r="E112" s="729"/>
      <c r="F112" s="729"/>
      <c r="G112" s="730"/>
      <c r="H112" s="392">
        <f>SUM(H70:H73)</f>
        <v>0</v>
      </c>
      <c r="I112" s="407" t="s">
        <v>370</v>
      </c>
    </row>
    <row r="113" spans="1:11" ht="19.399999999999999" customHeight="1" x14ac:dyDescent="0.25">
      <c r="A113" s="359"/>
      <c r="B113" s="728" t="s">
        <v>376</v>
      </c>
      <c r="C113" s="729"/>
      <c r="D113" s="729"/>
      <c r="E113" s="729"/>
      <c r="F113" s="729"/>
      <c r="G113" s="730"/>
      <c r="H113" s="393">
        <f>SUM(H75:H83)</f>
        <v>0</v>
      </c>
      <c r="I113" s="407" t="s">
        <v>370</v>
      </c>
      <c r="K113" s="159"/>
    </row>
    <row r="114" spans="1:11" ht="19.399999999999999" customHeight="1" x14ac:dyDescent="0.25">
      <c r="A114" s="359"/>
      <c r="B114" s="728" t="s">
        <v>377</v>
      </c>
      <c r="C114" s="729"/>
      <c r="D114" s="729"/>
      <c r="E114" s="729"/>
      <c r="F114" s="729"/>
      <c r="G114" s="730"/>
      <c r="H114" s="393">
        <f>SUM(H85:H89)</f>
        <v>0</v>
      </c>
      <c r="I114" s="407" t="s">
        <v>370</v>
      </c>
      <c r="K114" s="159"/>
    </row>
    <row r="115" spans="1:11" ht="19.399999999999999" customHeight="1" x14ac:dyDescent="0.25">
      <c r="A115" s="359"/>
      <c r="B115" s="728" t="s">
        <v>378</v>
      </c>
      <c r="C115" s="729"/>
      <c r="D115" s="729"/>
      <c r="E115" s="729"/>
      <c r="F115" s="729"/>
      <c r="G115" s="730"/>
      <c r="H115" s="393">
        <f>SUM(H90:H91)</f>
        <v>0</v>
      </c>
      <c r="I115" s="407" t="s">
        <v>370</v>
      </c>
      <c r="K115" s="159"/>
    </row>
    <row r="116" spans="1:11" ht="19.399999999999999" customHeight="1" x14ac:dyDescent="0.25">
      <c r="A116" s="359"/>
      <c r="B116" s="728" t="s">
        <v>379</v>
      </c>
      <c r="C116" s="729"/>
      <c r="D116" s="729"/>
      <c r="E116" s="729"/>
      <c r="F116" s="729"/>
      <c r="G116" s="730"/>
      <c r="H116" s="393">
        <f>SUM(H95:H99)</f>
        <v>0</v>
      </c>
      <c r="I116" s="407" t="s">
        <v>370</v>
      </c>
      <c r="K116" s="159"/>
    </row>
    <row r="117" spans="1:11" ht="19.399999999999999" customHeight="1" thickBot="1" x14ac:dyDescent="0.3">
      <c r="A117" s="345"/>
      <c r="B117" s="725" t="s">
        <v>380</v>
      </c>
      <c r="C117" s="726"/>
      <c r="D117" s="726"/>
      <c r="E117" s="726"/>
      <c r="F117" s="726"/>
      <c r="G117" s="727"/>
      <c r="H117" s="394">
        <f>SUM(H101:H105)</f>
        <v>0</v>
      </c>
      <c r="I117" s="408" t="s">
        <v>370</v>
      </c>
      <c r="K117" s="159"/>
    </row>
    <row r="118" spans="1:11" ht="19.399999999999999" customHeight="1" thickBot="1" x14ac:dyDescent="0.3">
      <c r="A118" s="345"/>
      <c r="B118" s="723" t="s">
        <v>381</v>
      </c>
      <c r="C118" s="724"/>
      <c r="D118" s="724"/>
      <c r="E118" s="724"/>
      <c r="F118" s="724"/>
      <c r="G118" s="724"/>
      <c r="H118" s="395">
        <f>SUM(H107:H117)</f>
        <v>0</v>
      </c>
      <c r="I118" s="409">
        <f>SUM(I107:I117)</f>
        <v>0</v>
      </c>
      <c r="K118" s="159"/>
    </row>
    <row r="119" spans="1:11" ht="19.399999999999999" customHeight="1" x14ac:dyDescent="0.3">
      <c r="A119" s="345"/>
      <c r="B119" s="345"/>
      <c r="C119" s="105"/>
      <c r="D119" s="104"/>
      <c r="E119" s="104"/>
      <c r="F119" s="104"/>
      <c r="G119" s="104"/>
      <c r="H119" s="396"/>
      <c r="K119" s="159"/>
    </row>
    <row r="120" spans="1:11" ht="36.65" customHeight="1" x14ac:dyDescent="0.3">
      <c r="A120" s="104"/>
      <c r="B120" s="104"/>
      <c r="I120" s="412"/>
    </row>
    <row r="121" spans="1:11" ht="15" x14ac:dyDescent="0.3">
      <c r="A121" s="104"/>
      <c r="B121" s="104"/>
      <c r="I121" s="413"/>
      <c r="J121" s="104"/>
      <c r="K121" s="104"/>
    </row>
    <row r="122" spans="1:11" ht="15" x14ac:dyDescent="0.3">
      <c r="A122" s="104"/>
      <c r="B122" s="104"/>
      <c r="C122" s="105"/>
      <c r="D122" s="104"/>
      <c r="E122" s="104"/>
      <c r="F122" s="104"/>
      <c r="G122" s="104"/>
      <c r="H122" s="397"/>
      <c r="I122" s="413"/>
      <c r="J122" s="104"/>
      <c r="K122" s="104"/>
    </row>
    <row r="123" spans="1:11" ht="15" x14ac:dyDescent="0.3">
      <c r="A123" s="104"/>
      <c r="B123" s="104"/>
      <c r="C123" s="105"/>
      <c r="D123" s="104"/>
      <c r="E123" s="104"/>
      <c r="F123" s="104"/>
      <c r="G123" s="104"/>
      <c r="H123" s="397"/>
      <c r="I123" s="413"/>
      <c r="J123" s="104"/>
      <c r="K123" s="104"/>
    </row>
    <row r="124" spans="1:11" ht="15" x14ac:dyDescent="0.3">
      <c r="A124" s="104"/>
      <c r="B124" s="104"/>
      <c r="I124" s="414"/>
      <c r="J124" s="104"/>
      <c r="K124" s="104"/>
    </row>
    <row r="125" spans="1:11" ht="15" x14ac:dyDescent="0.3">
      <c r="A125" s="104"/>
      <c r="B125" s="104"/>
      <c r="I125" s="411"/>
      <c r="J125" s="104"/>
      <c r="K125" s="104"/>
    </row>
    <row r="126" spans="1:11" ht="15" x14ac:dyDescent="0.3">
      <c r="A126" s="104"/>
      <c r="B126" s="104"/>
      <c r="I126" s="411"/>
      <c r="J126" s="104"/>
      <c r="K126" s="104"/>
    </row>
    <row r="127" spans="1:11" ht="15" x14ac:dyDescent="0.3">
      <c r="A127" s="104"/>
      <c r="B127" s="104"/>
      <c r="I127" s="415"/>
      <c r="J127" s="104"/>
      <c r="K127" s="104"/>
    </row>
    <row r="128" spans="1:11" ht="15" x14ac:dyDescent="0.3">
      <c r="A128" s="104"/>
      <c r="B128" s="104"/>
      <c r="I128" s="413"/>
      <c r="J128" s="104"/>
      <c r="K128" s="104"/>
    </row>
    <row r="129" spans="1:11" ht="15" x14ac:dyDescent="0.3">
      <c r="A129" s="104"/>
      <c r="B129" s="104"/>
      <c r="I129" s="413"/>
      <c r="J129" s="104"/>
      <c r="K129" s="104"/>
    </row>
    <row r="130" spans="1:11" ht="15" x14ac:dyDescent="0.3">
      <c r="A130" s="104"/>
      <c r="B130" s="104"/>
      <c r="I130" s="414"/>
    </row>
    <row r="131" spans="1:11" ht="15" x14ac:dyDescent="0.3">
      <c r="A131" s="104"/>
      <c r="B131" s="104"/>
      <c r="I131" s="411"/>
    </row>
    <row r="132" spans="1:11" ht="15" x14ac:dyDescent="0.3">
      <c r="A132" s="104"/>
      <c r="B132" s="104"/>
      <c r="I132" s="411"/>
    </row>
    <row r="133" spans="1:11" ht="15" x14ac:dyDescent="0.3">
      <c r="A133" s="104"/>
      <c r="B133" s="104"/>
      <c r="I133" s="416"/>
    </row>
    <row r="134" spans="1:11" ht="15" x14ac:dyDescent="0.3">
      <c r="A134" s="104"/>
      <c r="B134" s="104"/>
      <c r="C134" s="105"/>
      <c r="D134" s="104"/>
      <c r="E134" s="104"/>
      <c r="F134" s="104"/>
      <c r="G134" s="104"/>
      <c r="H134" s="397"/>
      <c r="I134" s="413"/>
      <c r="J134" s="104"/>
    </row>
    <row r="135" spans="1:11" ht="15" x14ac:dyDescent="0.3">
      <c r="A135" s="104"/>
      <c r="B135" s="104"/>
      <c r="C135" s="105"/>
      <c r="D135" s="104"/>
      <c r="E135" s="104"/>
      <c r="F135" s="104"/>
      <c r="G135" s="104"/>
      <c r="H135" s="397"/>
      <c r="I135" s="413"/>
      <c r="J135" s="104"/>
    </row>
    <row r="136" spans="1:11" ht="15" x14ac:dyDescent="0.3">
      <c r="A136" s="104"/>
      <c r="B136" s="104"/>
      <c r="C136" s="105"/>
      <c r="D136" s="104"/>
      <c r="E136" s="104"/>
      <c r="F136" s="104"/>
      <c r="G136" s="104"/>
      <c r="H136" s="397"/>
      <c r="I136" s="413"/>
      <c r="J136" s="104"/>
    </row>
    <row r="137" spans="1:11" ht="15" x14ac:dyDescent="0.3">
      <c r="A137" s="104"/>
      <c r="B137" s="104"/>
      <c r="C137" s="105"/>
      <c r="D137" s="104"/>
      <c r="E137" s="104"/>
      <c r="F137" s="104"/>
      <c r="G137" s="104"/>
      <c r="H137" s="397"/>
      <c r="I137" s="413"/>
      <c r="J137" s="104"/>
    </row>
    <row r="138" spans="1:11" ht="15" x14ac:dyDescent="0.3">
      <c r="A138" s="104"/>
      <c r="B138" s="104"/>
      <c r="C138" s="105"/>
      <c r="D138" s="104"/>
      <c r="E138" s="104"/>
      <c r="F138" s="104"/>
      <c r="G138" s="104"/>
      <c r="H138" s="397"/>
      <c r="I138" s="413"/>
      <c r="J138" s="104"/>
    </row>
    <row r="166" spans="8:10" ht="13" x14ac:dyDescent="0.3">
      <c r="H166" s="398"/>
      <c r="I166" s="417"/>
      <c r="J166" s="371"/>
    </row>
    <row r="167" spans="8:10" ht="13" x14ac:dyDescent="0.3">
      <c r="H167" s="398"/>
      <c r="J167" s="372"/>
    </row>
    <row r="168" spans="8:10" ht="13" x14ac:dyDescent="0.3">
      <c r="H168" s="398"/>
      <c r="J168" s="372"/>
    </row>
    <row r="169" spans="8:10" ht="13" x14ac:dyDescent="0.3">
      <c r="H169" s="398"/>
      <c r="J169" s="372"/>
    </row>
    <row r="170" spans="8:10" ht="13" x14ac:dyDescent="0.3">
      <c r="H170" s="398"/>
      <c r="J170" s="372"/>
    </row>
    <row r="171" spans="8:10" ht="13" x14ac:dyDescent="0.3">
      <c r="H171" s="399"/>
      <c r="J171" s="372"/>
    </row>
    <row r="233" spans="8:11" ht="13" x14ac:dyDescent="0.3">
      <c r="H233" s="398"/>
      <c r="I233" s="417"/>
      <c r="J233" s="371"/>
      <c r="K233" s="371"/>
    </row>
    <row r="234" spans="8:11" ht="13" x14ac:dyDescent="0.3">
      <c r="H234" s="398"/>
      <c r="J234" s="372"/>
      <c r="K234" s="372"/>
    </row>
    <row r="235" spans="8:11" ht="13" x14ac:dyDescent="0.3">
      <c r="H235" s="398"/>
      <c r="J235" s="372"/>
      <c r="K235" s="372"/>
    </row>
    <row r="236" spans="8:11" ht="13" x14ac:dyDescent="0.3">
      <c r="H236" s="398"/>
      <c r="J236" s="372"/>
      <c r="K236" s="372"/>
    </row>
    <row r="237" spans="8:11" ht="13" x14ac:dyDescent="0.3">
      <c r="H237" s="398"/>
      <c r="J237" s="372"/>
      <c r="K237" s="372"/>
    </row>
    <row r="238" spans="8:11" x14ac:dyDescent="0.25">
      <c r="J238" s="372"/>
      <c r="K238" s="372"/>
    </row>
    <row r="239" spans="8:11" x14ac:dyDescent="0.25">
      <c r="J239" s="372"/>
      <c r="K239" s="372"/>
    </row>
    <row r="240" spans="8:11" x14ac:dyDescent="0.25">
      <c r="J240" s="372"/>
      <c r="K240" s="372"/>
    </row>
    <row r="241" spans="10:11" x14ac:dyDescent="0.25">
      <c r="J241" s="372"/>
      <c r="K241" s="372"/>
    </row>
    <row r="242" spans="10:11" x14ac:dyDescent="0.25">
      <c r="J242" s="372"/>
      <c r="K242" s="372"/>
    </row>
    <row r="243" spans="10:11" x14ac:dyDescent="0.25">
      <c r="J243" s="372"/>
      <c r="K243" s="372"/>
    </row>
    <row r="244" spans="10:11" x14ac:dyDescent="0.25">
      <c r="J244" s="372"/>
      <c r="K244" s="372"/>
    </row>
  </sheetData>
  <mergeCells count="45">
    <mergeCell ref="B100:I100"/>
    <mergeCell ref="B107:G107"/>
    <mergeCell ref="C90:C94"/>
    <mergeCell ref="B118:G118"/>
    <mergeCell ref="B117:G117"/>
    <mergeCell ref="B116:G116"/>
    <mergeCell ref="B115:G115"/>
    <mergeCell ref="B114:G114"/>
    <mergeCell ref="B101:B105"/>
    <mergeCell ref="B112:G112"/>
    <mergeCell ref="B111:G111"/>
    <mergeCell ref="B110:G110"/>
    <mergeCell ref="B109:G109"/>
    <mergeCell ref="B113:G113"/>
    <mergeCell ref="B108:G108"/>
    <mergeCell ref="C101:C105"/>
    <mergeCell ref="A2:D2"/>
    <mergeCell ref="C19:C24"/>
    <mergeCell ref="C14:C18"/>
    <mergeCell ref="A9:I9"/>
    <mergeCell ref="B12:C12"/>
    <mergeCell ref="B13:I13"/>
    <mergeCell ref="G12:I12"/>
    <mergeCell ref="I3:I4"/>
    <mergeCell ref="A58:A60"/>
    <mergeCell ref="C25:C29"/>
    <mergeCell ref="C57:C69"/>
    <mergeCell ref="C45:C47"/>
    <mergeCell ref="C33:C39"/>
    <mergeCell ref="C48:C56"/>
    <mergeCell ref="B14:B42"/>
    <mergeCell ref="C40:C42"/>
    <mergeCell ref="B43:B44"/>
    <mergeCell ref="B48:B56"/>
    <mergeCell ref="B45:B47"/>
    <mergeCell ref="B57:B69"/>
    <mergeCell ref="B74:I74"/>
    <mergeCell ref="C80:C83"/>
    <mergeCell ref="C95:C99"/>
    <mergeCell ref="C75:C79"/>
    <mergeCell ref="C70:C73"/>
    <mergeCell ref="C85:C89"/>
    <mergeCell ref="B84:I84"/>
    <mergeCell ref="B75:B83"/>
    <mergeCell ref="B70:B73"/>
  </mergeCells>
  <phoneticPr fontId="50" type="noConversion"/>
  <conditionalFormatting sqref="D47:E47">
    <cfRule type="expression" dxfId="1" priority="2" stopIfTrue="1">
      <formula>IF(#REF!="g. A.",1,0)</formula>
    </cfRule>
  </conditionalFormatting>
  <conditionalFormatting sqref="D46:G46">
    <cfRule type="expression" dxfId="0" priority="1" stopIfTrue="1">
      <formula>IF(#REF!="g. A.",1,0)</formula>
    </cfRule>
  </conditionalFormatting>
  <hyperlinks>
    <hyperlink ref="I3:I4" location="INHALT!A1" display="zurück zum Inhalt" xr:uid="{00000000-0004-0000-1A00-000000000000}"/>
  </hyperlinks>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Footer>Seite &amp;P von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9DA8CCECD294B4BA7BD0114F0E9E2FA" ma:contentTypeVersion="18" ma:contentTypeDescription="Ein neues Dokument erstellen." ma:contentTypeScope="" ma:versionID="c6fb5b3ed2bcce571e96298bb673a520">
  <xsd:schema xmlns:xsd="http://www.w3.org/2001/XMLSchema" xmlns:xs="http://www.w3.org/2001/XMLSchema" xmlns:p="http://schemas.microsoft.com/office/2006/metadata/properties" xmlns:ns2="5a71c7c8-cae1-4cfc-8051-e223e34ce203" xmlns:ns3="78abfdc8-5c70-47bc-b5c4-5e480ea864e2" targetNamespace="http://schemas.microsoft.com/office/2006/metadata/properties" ma:root="true" ma:fieldsID="01086c80df145c141892f682d6b9565e" ns2:_="" ns3:_="">
    <xsd:import namespace="5a71c7c8-cae1-4cfc-8051-e223e34ce203"/>
    <xsd:import namespace="78abfdc8-5c70-47bc-b5c4-5e480ea864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1c7c8-cae1-4cfc-8051-e223e34ce2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7911ab3-84e7-4fd0-b0a8-62885ff72f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abfdc8-5c70-47bc-b5c4-5e480ea864e2"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b027b90f-843a-4f98-a776-fb6abdb44c0c}" ma:internalName="TaxCatchAll" ma:showField="CatchAllData" ma:web="78abfdc8-5c70-47bc-b5c4-5e480ea864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71c7c8-cae1-4cfc-8051-e223e34ce203">
      <Terms xmlns="http://schemas.microsoft.com/office/infopath/2007/PartnerControls"/>
    </lcf76f155ced4ddcb4097134ff3c332f>
    <TaxCatchAll xmlns="78abfdc8-5c70-47bc-b5c4-5e480ea864e2" xsi:nil="true"/>
  </documentManagement>
</p:properties>
</file>

<file path=customXml/itemProps1.xml><?xml version="1.0" encoding="utf-8"?>
<ds:datastoreItem xmlns:ds="http://schemas.openxmlformats.org/officeDocument/2006/customXml" ds:itemID="{EFFF99DA-B8EE-4097-8133-64FDA5BE310E}"/>
</file>

<file path=customXml/itemProps2.xml><?xml version="1.0" encoding="utf-8"?>
<ds:datastoreItem xmlns:ds="http://schemas.openxmlformats.org/officeDocument/2006/customXml" ds:itemID="{BDFC62F6-AFB5-4599-8780-744BF920A5A3}">
  <ds:schemaRefs>
    <ds:schemaRef ds:uri="http://schemas.microsoft.com/sharepoint/v3/contenttype/forms"/>
  </ds:schemaRefs>
</ds:datastoreItem>
</file>

<file path=customXml/itemProps3.xml><?xml version="1.0" encoding="utf-8"?>
<ds:datastoreItem xmlns:ds="http://schemas.openxmlformats.org/officeDocument/2006/customXml" ds:itemID="{D17EB67C-D60E-4A17-871A-DDF57E85BA1D}">
  <ds:schemaRefs>
    <ds:schemaRef ds:uri="http://purl.org/dc/terms/"/>
    <ds:schemaRef ds:uri="http://schemas.microsoft.com/office/2006/metadata/properties"/>
    <ds:schemaRef ds:uri="http://schemas.microsoft.com/office/infopath/2007/PartnerControls"/>
    <ds:schemaRef ds:uri="http://purl.org/dc/elements/1.1/"/>
    <ds:schemaRef ds:uri="http://www.w3.org/XML/1998/namespace"/>
    <ds:schemaRef ds:uri="f4f5e7aa-95a3-441b-aba4-6cd96419673e"/>
    <ds:schemaRef ds:uri="http://schemas.microsoft.com/office/2006/documentManagement/types"/>
    <ds:schemaRef ds:uri="http://schemas.openxmlformats.org/package/2006/metadata/core-properties"/>
    <ds:schemaRef ds:uri="84ae6a89-b191-433a-aa3e-4b80171bb271"/>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8</vt:i4>
      </vt:variant>
    </vt:vector>
  </HeadingPairs>
  <TitlesOfParts>
    <vt:vector size="26" baseType="lpstr">
      <vt:lpstr>Titelseite</vt:lpstr>
      <vt:lpstr>Inhalt</vt:lpstr>
      <vt:lpstr>Stammdaten</vt:lpstr>
      <vt:lpstr>Emissionsfaktoren</vt:lpstr>
      <vt:lpstr>Prozessflußbild</vt:lpstr>
      <vt:lpstr>Energie</vt:lpstr>
      <vt:lpstr>Kältemittel</vt:lpstr>
      <vt:lpstr>Wasser</vt:lpstr>
      <vt:lpstr>Abfall</vt:lpstr>
      <vt:lpstr>Dienstreisen</vt:lpstr>
      <vt:lpstr>Bezogene Güter</vt:lpstr>
      <vt:lpstr>Transport (Beschaffung)</vt:lpstr>
      <vt:lpstr>Anreise Besucher_innen</vt:lpstr>
      <vt:lpstr>Anreise Mitarbeitende</vt:lpstr>
      <vt:lpstr>Anreise Künstler &amp; Produktion</vt:lpstr>
      <vt:lpstr>Transport (nachgelagert)</vt:lpstr>
      <vt:lpstr>Datenqualität &amp; Unsicherheit</vt:lpstr>
      <vt:lpstr>THG-Bilanz</vt:lpstr>
      <vt:lpstr>Abfall!Druckbereich</vt:lpstr>
      <vt:lpstr>'Bezogene Güter'!Druckbereich</vt:lpstr>
      <vt:lpstr>Energie!Druckbereich</vt:lpstr>
      <vt:lpstr>Inhalt!Druckbereich</vt:lpstr>
      <vt:lpstr>Kältemittel!Druckbereich</vt:lpstr>
      <vt:lpstr>Stammdaten!Druckbereich</vt:lpstr>
      <vt:lpstr>'THG-Bilanz'!Druckbereich</vt:lpstr>
      <vt:lpstr>Wasser!Druckbereich</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Panic-Savanovic, Olga</cp:lastModifiedBy>
  <cp:revision/>
  <dcterms:created xsi:type="dcterms:W3CDTF">1996-10-17T05:27:31Z</dcterms:created>
  <dcterms:modified xsi:type="dcterms:W3CDTF">2024-04-15T06:36:59Z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0x010100E9DA8CCECD294B4BA7BD0114F0E9E2FA</vt:lpwstr>
  </property>
  <property fmtid="{D5CDD505-2E9C-101B-9397-08002B2CF9AE}" pid="3" name="MediaServiceImageTags">
    <vt:lpwstr/>
  </property>
</Properties>
</file>